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24519" calcMode="manual"/>
</workbook>
</file>

<file path=xl/calcChain.xml><?xml version="1.0" encoding="utf-8"?>
<calcChain xmlns="http://schemas.openxmlformats.org/spreadsheetml/2006/main">
  <c r="C7" i="1"/>
  <c r="C88"/>
  <c r="C85"/>
  <c r="C41"/>
  <c r="C31"/>
  <c r="C12"/>
  <c r="C79"/>
  <c r="C82"/>
  <c r="C9"/>
  <c r="C8" s="1"/>
  <c r="C15"/>
  <c r="C18"/>
  <c r="C22"/>
  <c r="C10" l="1"/>
  <c r="C96" l="1"/>
  <c r="C95" s="1"/>
  <c r="C97" s="1"/>
  <c r="E53" l="1"/>
  <c r="C53"/>
  <c r="B41" l="1"/>
  <c r="B88"/>
  <c r="B78"/>
  <c r="B76"/>
  <c r="B75" l="1"/>
  <c r="B96"/>
  <c r="B95" s="1"/>
  <c r="B85"/>
  <c r="B82"/>
  <c r="B79"/>
  <c r="B77"/>
  <c r="B18"/>
  <c r="B15"/>
  <c r="B12"/>
  <c r="B97" l="1"/>
  <c r="C98" l="1"/>
  <c r="C99" s="1"/>
  <c r="C100" s="1"/>
</calcChain>
</file>

<file path=xl/sharedStrings.xml><?xml version="1.0" encoding="utf-8"?>
<sst xmlns="http://schemas.openxmlformats.org/spreadsheetml/2006/main" count="245" uniqueCount="134">
  <si>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</si>
  <si>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</si>
  <si>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</si>
  <si>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</si>
  <si>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</si>
  <si>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</si>
  <si>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</si>
  <si>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</si>
  <si>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</si>
  <si>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</si>
  <si>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</si>
  <si>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</si>
  <si>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</si>
  <si>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</si>
  <si>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</si>
  <si>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</si>
  <si>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</si>
  <si>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</si>
  <si>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</si>
  <si>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</si>
  <si>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</si>
  <si>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</si>
  <si>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</si>
  <si>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</si>
  <si>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</si>
  <si>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</si>
  <si>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</si>
  <si>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</si>
  <si>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</si>
  <si>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</si>
  <si>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</si>
  <si>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</si>
  <si>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</si>
  <si>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</si>
  <si>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</si>
  <si>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</si>
  <si>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</si>
  <si>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</si>
  <si>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</si>
  <si>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</si>
  <si>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</si>
  <si>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</si>
  <si>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</si>
  <si>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</si>
  <si>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</si>
  <si>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</si>
  <si>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</si>
  <si>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</si>
  <si>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</si>
  <si>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</si>
  <si>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</si>
  <si>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</si>
  <si>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</si>
  <si>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</si>
  <si>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</si>
  <si>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</si>
  <si>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</si>
  <si>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</si>
  <si>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</si>
  <si>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</si>
  <si>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</si>
  <si>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</si>
  <si>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</si>
  <si>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</si>
  <si>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</si>
  <si>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</si>
  <si>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</si>
  <si>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</si>
  <si>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</si>
  <si>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</si>
  <si>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</si>
  <si>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</si>
  <si>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</si>
  <si>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</si>
  <si>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</si>
  <si>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</si>
  <si>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</si>
  <si>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</si>
  <si>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</si>
  <si>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</si>
  <si>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</si>
  <si>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</si>
  <si>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</si>
  <si>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</si>
  <si>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1 стояк</t>
  </si>
  <si>
    <t>Дератизация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</si>
  <si>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</si>
  <si>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</si>
  <si>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</si>
  <si>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замена эл. лампочки накаливания</t>
  </si>
  <si>
    <t>м3</t>
  </si>
  <si>
    <t>1м</t>
  </si>
  <si>
    <t>Выезд а/машины по заявке</t>
  </si>
  <si>
    <t>выезд</t>
  </si>
  <si>
    <t>Смена вентиля до 20 мм. (с материалом)</t>
  </si>
  <si>
    <t>Смена труб ХВС д.32</t>
  </si>
  <si>
    <t>скос травы</t>
  </si>
  <si>
    <t>1 м2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</si>
  <si>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</si>
  <si>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</si>
  <si>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</si>
  <si>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сброс воздуха с системы отопления</t>
  </si>
  <si>
    <t>Содержание ДРС 1,2 кв.2017 г. коэф. 0,8</t>
  </si>
  <si>
    <t>Смена вентиля д. 32 мм</t>
  </si>
  <si>
    <t>Устранение свищей хомутами</t>
  </si>
  <si>
    <t>Адрес: Украинский бульвар, д. 7</t>
  </si>
  <si>
    <t>Проливка швов битумом</t>
  </si>
  <si>
    <t>Промазка поврежденной кровли из рулонных мат-ов резино-бутум</t>
  </si>
  <si>
    <t>Промазка поврежденной кровли из рулонных мат-ов ре</t>
  </si>
  <si>
    <t>изготовление деревянных рамок с заполнением металлической се</t>
  </si>
  <si>
    <t>изготовление деревянных рамок с заполнением металл</t>
  </si>
  <si>
    <t>изготовление и установка щита на проем тех. окна</t>
  </si>
  <si>
    <t>1 шт</t>
  </si>
  <si>
    <t>ремонт мягкой кровли</t>
  </si>
  <si>
    <t>установка замка на двери подвала, чердака, эл.щитовой</t>
  </si>
  <si>
    <t>установка замка на двери подвала, чердака, эл.щито</t>
  </si>
  <si>
    <t>установка замка на подвальные двери и чердачные люки</t>
  </si>
  <si>
    <t>установка замка на подвальные двери и чердачные лю</t>
  </si>
  <si>
    <t>Замена электропроводки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</si>
  <si>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</si>
  <si>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</si>
  <si>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</si>
  <si>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Смена задвижек диаметром 50</t>
  </si>
  <si>
    <t>Смена светильника с датчиком на движение</t>
  </si>
  <si>
    <t>Смена труб из водогазопроводных труб д. 76 с проведением сва</t>
  </si>
  <si>
    <t>Смена труб из водогазопроводных труб д. 76 с прове</t>
  </si>
  <si>
    <t>Установка светильников с датчиком на движение</t>
  </si>
  <si>
    <t>подключение эл.энергии после отключения</t>
  </si>
  <si>
    <t>подкл.</t>
  </si>
  <si>
    <t>прочистка канализационной сети внутренней</t>
  </si>
  <si>
    <t>завоз песка в песочницу</t>
  </si>
  <si>
    <t>Рыхление слежавшегося песка в песочницах</t>
  </si>
  <si>
    <t>Завоз к месту посадки цветочной рассады, плодородной земли</t>
  </si>
  <si>
    <t>Завоз к месту посадки цветочной рассады, плодородн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</si>
</sst>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80" workbookViewId="0">
      <selection activeCell="C79" sqref="C79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6" t="s">
        <v>10</v>
      </c>
      <c r="B1" s="46"/>
      <c r="C1" s="46"/>
      <c r="D1" s="46"/>
      <c r="E1" s="46"/>
    </row>
    <row r="2" spans="1:5" s="36" customFormat="1" ht="15.75">
      <c r="A2" s="25" t="s">
        <v>105</v>
      </c>
      <c r="B2" s="34" t="s">
        <v>74</v>
      </c>
      <c r="C2" s="48" t="s">
        <v>11</v>
      </c>
      <c r="D2" s="48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-551927.75</v>
      </c>
      <c r="D4" s="5"/>
      <c r="E4" s="6"/>
    </row>
    <row r="5" spans="1:5">
      <c r="A5" s="37" t="s">
        <v>13</v>
      </c>
      <c r="B5" s="38"/>
      <c r="C5" s="39">
        <v>781421.23</v>
      </c>
      <c r="D5" s="5"/>
      <c r="E5" s="6"/>
    </row>
    <row r="6" spans="1:5">
      <c r="A6" s="37" t="s">
        <v>14</v>
      </c>
      <c r="B6" s="38"/>
      <c r="C6" s="39">
        <v>833121.9</v>
      </c>
      <c r="D6" s="5"/>
      <c r="E6" s="6"/>
    </row>
    <row r="7" spans="1:5">
      <c r="A7" s="37" t="s">
        <v>82</v>
      </c>
      <c r="B7" s="38"/>
      <c r="C7" s="39">
        <f>C6-C5</f>
        <v>51700.670000000042</v>
      </c>
      <c r="D7" s="5"/>
      <c r="E7" s="6"/>
    </row>
    <row r="8" spans="1:5">
      <c r="A8" s="37" t="s">
        <v>15</v>
      </c>
      <c r="B8" s="38"/>
      <c r="C8" s="39">
        <f>C9</f>
        <v>13543.68</v>
      </c>
      <c r="D8" s="5"/>
      <c r="E8" s="6"/>
    </row>
    <row r="9" spans="1:5">
      <c r="A9" s="45" t="s">
        <v>16</v>
      </c>
      <c r="B9" s="38"/>
      <c r="C9" s="44">
        <f>528.64*12+600*12</f>
        <v>13543.68</v>
      </c>
      <c r="D9" s="5"/>
      <c r="E9" s="6"/>
    </row>
    <row r="10" spans="1:5">
      <c r="A10" s="7" t="s">
        <v>17</v>
      </c>
      <c r="B10" s="8"/>
      <c r="C10" s="26">
        <f>C5+C8</f>
        <v>794964.91</v>
      </c>
      <c r="D10" s="10"/>
      <c r="E10" s="9"/>
    </row>
    <row r="11" spans="1:5">
      <c r="A11" s="47" t="s">
        <v>18</v>
      </c>
      <c r="B11" s="47"/>
      <c r="C11" s="47"/>
      <c r="D11" s="47"/>
      <c r="E11" s="47"/>
    </row>
    <row r="12" spans="1:5">
      <c r="A12" s="11" t="s">
        <v>41</v>
      </c>
      <c r="B12" s="8" t="e">
        <f>#REF!</f>
        <v>#REF!</v>
      </c>
      <c r="C12" s="26">
        <f>C13+C14</f>
        <v>121798.54000000001</v>
      </c>
      <c r="D12" s="10"/>
      <c r="E12" s="9"/>
    </row>
    <row r="13" spans="1:5">
      <c r="A13" s="31" t="s">
        <v>37</v>
      </c>
      <c r="B13" s="31" t="s">
        <v>38</v>
      </c>
      <c r="C13" s="33">
        <v>58961.69</v>
      </c>
      <c r="D13" s="32" t="s">
        <v>5</v>
      </c>
      <c r="E13" s="32">
        <v>17653.2</v>
      </c>
    </row>
    <row r="14" spans="1:5">
      <c r="A14" s="31" t="s">
        <v>39</v>
      </c>
      <c r="B14" s="31" t="s">
        <v>40</v>
      </c>
      <c r="C14" s="33">
        <v>62836.85</v>
      </c>
      <c r="D14" s="32" t="s">
        <v>5</v>
      </c>
      <c r="E14" s="32">
        <v>17650.8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43950.990000000005</v>
      </c>
      <c r="D15" s="10"/>
      <c r="E15" s="9"/>
    </row>
    <row r="16" spans="1:5">
      <c r="A16" s="31" t="s">
        <v>43</v>
      </c>
      <c r="B16" s="31" t="s">
        <v>43</v>
      </c>
      <c r="C16" s="33">
        <v>22064</v>
      </c>
      <c r="D16" s="32" t="s">
        <v>5</v>
      </c>
      <c r="E16" s="32">
        <v>17651.2</v>
      </c>
    </row>
    <row r="17" spans="1:5">
      <c r="A17" s="31" t="s">
        <v>44</v>
      </c>
      <c r="B17" s="31" t="s">
        <v>44</v>
      </c>
      <c r="C17" s="33">
        <v>21886.99</v>
      </c>
      <c r="D17" s="32" t="s">
        <v>5</v>
      </c>
      <c r="E17" s="32">
        <v>17650.8</v>
      </c>
    </row>
    <row r="18" spans="1:5">
      <c r="A18" s="11" t="s">
        <v>45</v>
      </c>
      <c r="B18" s="12" t="e">
        <f>B19+B20</f>
        <v>#VALUE!</v>
      </c>
      <c r="C18" s="26">
        <f>C19+C20+C21</f>
        <v>84571.24</v>
      </c>
      <c r="D18" s="13"/>
      <c r="E18" s="14"/>
    </row>
    <row r="19" spans="1:5">
      <c r="A19" s="31" t="s">
        <v>46</v>
      </c>
      <c r="B19" s="31" t="s">
        <v>46</v>
      </c>
      <c r="C19" s="33">
        <v>36324.1</v>
      </c>
      <c r="D19" s="32" t="s">
        <v>47</v>
      </c>
      <c r="E19" s="32">
        <v>809</v>
      </c>
    </row>
    <row r="20" spans="1:5">
      <c r="A20" s="31" t="s">
        <v>49</v>
      </c>
      <c r="B20" s="31" t="s">
        <v>49</v>
      </c>
      <c r="C20" s="33">
        <v>42665.04</v>
      </c>
      <c r="D20" s="32" t="s">
        <v>47</v>
      </c>
      <c r="E20" s="32">
        <v>792</v>
      </c>
    </row>
    <row r="21" spans="1:5">
      <c r="A21" s="31" t="s">
        <v>48</v>
      </c>
      <c r="B21" s="31" t="s">
        <v>48</v>
      </c>
      <c r="C21" s="33">
        <v>5582.1</v>
      </c>
      <c r="D21" s="32" t="s">
        <v>47</v>
      </c>
      <c r="E21" s="32">
        <v>809</v>
      </c>
    </row>
    <row r="22" spans="1:5" ht="42.75">
      <c r="A22" s="11" t="s">
        <v>50</v>
      </c>
      <c r="B22" s="8"/>
      <c r="C22" s="26">
        <f>C23+C24+C25+C27+C28+C30</f>
        <v>18512.96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1412.06</v>
      </c>
      <c r="D23" s="32" t="s">
        <v>5</v>
      </c>
      <c r="E23" s="32">
        <v>17650.8</v>
      </c>
    </row>
    <row r="24" spans="1:5" outlineLevel="1" collapsed="1">
      <c r="A24" s="31" t="s">
        <v>51</v>
      </c>
      <c r="B24" s="31" t="s">
        <v>52</v>
      </c>
      <c r="C24" s="33">
        <v>1590.74</v>
      </c>
      <c r="D24" s="32" t="s">
        <v>5</v>
      </c>
      <c r="E24" s="32">
        <v>32.365000000000002</v>
      </c>
    </row>
    <row r="25" spans="1:5" outlineLevel="1" collapsed="1">
      <c r="A25" s="31" t="s">
        <v>56</v>
      </c>
      <c r="B25" s="31" t="s">
        <v>56</v>
      </c>
      <c r="C25" s="33">
        <v>1341.46</v>
      </c>
      <c r="D25" s="32" t="s">
        <v>5</v>
      </c>
      <c r="E25" s="32">
        <v>17650.8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1658.6</v>
      </c>
      <c r="D27" s="32" t="s">
        <v>5</v>
      </c>
      <c r="E27" s="32">
        <v>79.320999999999998</v>
      </c>
    </row>
    <row r="28" spans="1:5" outlineLevel="1" collapsed="1">
      <c r="A28" s="31" t="s">
        <v>54</v>
      </c>
      <c r="B28" s="31" t="s">
        <v>55</v>
      </c>
      <c r="C28" s="33">
        <v>2471.11</v>
      </c>
      <c r="D28" s="32" t="s">
        <v>5</v>
      </c>
      <c r="E28" s="32">
        <v>17650.8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10038.99</v>
      </c>
      <c r="D30" s="32" t="s">
        <v>5</v>
      </c>
      <c r="E30" s="32">
        <v>3005.6849999999999</v>
      </c>
    </row>
    <row r="31" spans="1:5" ht="42.75" outlineLevel="1">
      <c r="A31" s="11" t="s">
        <v>57</v>
      </c>
      <c r="B31" s="22"/>
      <c r="C31" s="28">
        <f>C32+C34+C35+C36+C37+C38+C39+C40</f>
        <v>100448.34999999999</v>
      </c>
      <c r="D31" s="23"/>
      <c r="E31" s="23"/>
    </row>
    <row r="32" spans="1:5" outlineLevel="1" collapsed="1">
      <c r="A32" s="31" t="s">
        <v>106</v>
      </c>
      <c r="B32" s="31" t="s">
        <v>106</v>
      </c>
      <c r="C32" s="33">
        <v>2747.8</v>
      </c>
      <c r="D32" s="32" t="s">
        <v>7</v>
      </c>
      <c r="E32" s="32">
        <v>44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107</v>
      </c>
      <c r="B34" s="31" t="s">
        <v>108</v>
      </c>
      <c r="C34" s="33">
        <v>316.56</v>
      </c>
      <c r="D34" s="32" t="s">
        <v>7</v>
      </c>
      <c r="E34" s="32">
        <v>6</v>
      </c>
    </row>
    <row r="35" spans="1:6" outlineLevel="2">
      <c r="A35" s="31" t="s">
        <v>29</v>
      </c>
      <c r="B35" s="31" t="s">
        <v>29</v>
      </c>
      <c r="C35" s="33">
        <v>1088.58</v>
      </c>
      <c r="D35" s="32" t="s">
        <v>97</v>
      </c>
      <c r="E35" s="32">
        <v>1.1000000000000001</v>
      </c>
    </row>
    <row r="36" spans="1:6" outlineLevel="2">
      <c r="A36" s="31" t="s">
        <v>109</v>
      </c>
      <c r="B36" s="31" t="s">
        <v>110</v>
      </c>
      <c r="C36" s="33">
        <v>4792.5</v>
      </c>
      <c r="D36" s="32" t="s">
        <v>6</v>
      </c>
      <c r="E36" s="32">
        <v>10</v>
      </c>
    </row>
    <row r="37" spans="1:6" outlineLevel="2">
      <c r="A37" s="31" t="s">
        <v>111</v>
      </c>
      <c r="B37" s="31" t="s">
        <v>111</v>
      </c>
      <c r="C37" s="33">
        <v>7684.5</v>
      </c>
      <c r="D37" s="32" t="s">
        <v>112</v>
      </c>
      <c r="E37" s="32">
        <v>3</v>
      </c>
    </row>
    <row r="38" spans="1:6" outlineLevel="2">
      <c r="A38" s="31" t="s">
        <v>113</v>
      </c>
      <c r="B38" s="31" t="s">
        <v>113</v>
      </c>
      <c r="C38" s="33">
        <v>81731.45</v>
      </c>
      <c r="D38" s="32" t="s">
        <v>5</v>
      </c>
      <c r="E38" s="32">
        <v>205</v>
      </c>
    </row>
    <row r="39" spans="1:6" outlineLevel="2">
      <c r="A39" s="31" t="s">
        <v>114</v>
      </c>
      <c r="B39" s="31" t="s">
        <v>115</v>
      </c>
      <c r="C39" s="33">
        <v>1677.9</v>
      </c>
      <c r="D39" s="32" t="s">
        <v>6</v>
      </c>
      <c r="E39" s="32">
        <v>5</v>
      </c>
    </row>
    <row r="40" spans="1:6" outlineLevel="2">
      <c r="A40" s="31" t="s">
        <v>116</v>
      </c>
      <c r="B40" s="31" t="s">
        <v>117</v>
      </c>
      <c r="C40" s="33">
        <v>409.06</v>
      </c>
      <c r="D40" s="32" t="s">
        <v>6</v>
      </c>
      <c r="E40" s="32">
        <v>1</v>
      </c>
    </row>
    <row r="41" spans="1:6" ht="42.75">
      <c r="A41" s="11" t="s">
        <v>58</v>
      </c>
      <c r="B41" s="8">
        <f>SUM(B42:B49)</f>
        <v>0</v>
      </c>
      <c r="C41" s="26">
        <f>C42+C43+C44+C46+C48+C51+C55+C57+C59+C61+C62+C63+C64+C65+C66+C68+C69+C70+C71+C67+C72+C73+C74</f>
        <v>92483.91</v>
      </c>
      <c r="D41" s="10"/>
      <c r="E41" s="9"/>
      <c r="F41" s="15" t="s">
        <v>4</v>
      </c>
    </row>
    <row r="42" spans="1:6" outlineLevel="1" collapsed="1">
      <c r="A42" s="31" t="s">
        <v>92</v>
      </c>
      <c r="B42" s="31" t="s">
        <v>92</v>
      </c>
      <c r="C42" s="33">
        <v>484.53</v>
      </c>
      <c r="D42" s="32" t="s">
        <v>93</v>
      </c>
      <c r="E42" s="32">
        <v>1</v>
      </c>
    </row>
    <row r="43" spans="1:6" outlineLevel="1">
      <c r="A43" s="31" t="s">
        <v>118</v>
      </c>
      <c r="B43" s="31" t="s">
        <v>118</v>
      </c>
      <c r="C43" s="33">
        <v>179.03</v>
      </c>
      <c r="D43" s="32" t="s">
        <v>7</v>
      </c>
      <c r="E43" s="32">
        <v>1</v>
      </c>
    </row>
    <row r="44" spans="1:6" outlineLevel="1" collapsed="1">
      <c r="A44" s="31" t="s">
        <v>119</v>
      </c>
      <c r="B44" s="31" t="s">
        <v>120</v>
      </c>
      <c r="C44" s="33">
        <v>825.3</v>
      </c>
      <c r="D44" s="32" t="s">
        <v>121</v>
      </c>
      <c r="E44" s="32">
        <v>3</v>
      </c>
    </row>
    <row r="45" spans="1:6" hidden="1" outlineLevel="2">
      <c r="A45" s="22" t="s">
        <v>23</v>
      </c>
      <c r="B45" s="22" t="s">
        <v>23</v>
      </c>
      <c r="C45" s="27">
        <v>5499.85</v>
      </c>
      <c r="D45" s="23" t="s">
        <v>34</v>
      </c>
      <c r="E45" s="23">
        <v>14.5</v>
      </c>
    </row>
    <row r="46" spans="1:6" outlineLevel="1" collapsed="1">
      <c r="A46" s="31" t="s">
        <v>103</v>
      </c>
      <c r="B46" s="31" t="s">
        <v>103</v>
      </c>
      <c r="C46" s="33">
        <v>2082.2800000000002</v>
      </c>
      <c r="D46" s="32" t="s">
        <v>6</v>
      </c>
      <c r="E46" s="32">
        <v>1</v>
      </c>
    </row>
    <row r="47" spans="1:6" hidden="1" outlineLevel="2">
      <c r="A47" s="22" t="s">
        <v>24</v>
      </c>
      <c r="B47" s="22" t="s">
        <v>24</v>
      </c>
      <c r="C47" s="27">
        <v>6990.2</v>
      </c>
      <c r="D47" s="23" t="s">
        <v>34</v>
      </c>
      <c r="E47" s="23">
        <v>10</v>
      </c>
    </row>
    <row r="48" spans="1:6" outlineLevel="1" collapsed="1">
      <c r="A48" s="31" t="s">
        <v>94</v>
      </c>
      <c r="B48" s="31" t="s">
        <v>94</v>
      </c>
      <c r="C48" s="33">
        <v>3837.8</v>
      </c>
      <c r="D48" s="32" t="s">
        <v>6</v>
      </c>
      <c r="E48" s="32">
        <v>2</v>
      </c>
    </row>
    <row r="49" spans="1:5" hidden="1" outlineLevel="2">
      <c r="A49" s="22" t="s">
        <v>25</v>
      </c>
      <c r="B49" s="22" t="s">
        <v>25</v>
      </c>
      <c r="C49" s="27">
        <v>2795.69</v>
      </c>
      <c r="D49" s="23" t="s">
        <v>34</v>
      </c>
      <c r="E49" s="23">
        <v>1</v>
      </c>
    </row>
    <row r="50" spans="1:5" hidden="1" outlineLevel="2">
      <c r="A50" s="22" t="s">
        <v>28</v>
      </c>
      <c r="B50" s="22" t="s">
        <v>28</v>
      </c>
      <c r="C50" s="27">
        <v>30702.400000000001</v>
      </c>
      <c r="D50" s="23" t="s">
        <v>34</v>
      </c>
      <c r="E50" s="23">
        <v>16</v>
      </c>
    </row>
    <row r="51" spans="1:5" outlineLevel="1" collapsed="1">
      <c r="A51" s="31" t="s">
        <v>28</v>
      </c>
      <c r="B51" s="31" t="s">
        <v>28</v>
      </c>
      <c r="C51" s="33">
        <v>5756.7</v>
      </c>
      <c r="D51" s="32" t="s">
        <v>6</v>
      </c>
      <c r="E51" s="32">
        <v>3</v>
      </c>
    </row>
    <row r="52" spans="1:5" hidden="1" outlineLevel="2">
      <c r="A52" s="22" t="s">
        <v>29</v>
      </c>
      <c r="B52" s="22" t="s">
        <v>29</v>
      </c>
      <c r="C52" s="27">
        <v>1018.9</v>
      </c>
      <c r="D52" s="23" t="s">
        <v>34</v>
      </c>
      <c r="E52" s="23">
        <v>1.5</v>
      </c>
    </row>
    <row r="53" spans="1:5" hidden="1" outlineLevel="1" collapsed="1">
      <c r="A53" s="22" t="s">
        <v>27</v>
      </c>
      <c r="B53" s="22"/>
      <c r="C53" s="27">
        <f>SUBTOTAL(9,C52:C52)</f>
        <v>1018.9</v>
      </c>
      <c r="D53" s="23" t="s">
        <v>34</v>
      </c>
      <c r="E53" s="23">
        <f>SUBTOTAL(9,E52:E52)</f>
        <v>1.5</v>
      </c>
    </row>
    <row r="54" spans="1:5" hidden="1" outlineLevel="2">
      <c r="A54" s="22" t="s">
        <v>30</v>
      </c>
      <c r="B54" s="22" t="s">
        <v>30</v>
      </c>
      <c r="C54" s="27">
        <v>3090</v>
      </c>
      <c r="D54" s="23" t="s">
        <v>34</v>
      </c>
      <c r="E54" s="23">
        <v>3</v>
      </c>
    </row>
    <row r="55" spans="1:5" ht="14.25" customHeight="1" outlineLevel="1" collapsed="1">
      <c r="A55" s="31" t="s">
        <v>122</v>
      </c>
      <c r="B55" s="31" t="s">
        <v>122</v>
      </c>
      <c r="C55" s="33">
        <v>7100.33</v>
      </c>
      <c r="D55" s="32" t="s">
        <v>6</v>
      </c>
      <c r="E55" s="32">
        <v>1</v>
      </c>
    </row>
    <row r="56" spans="1:5" hidden="1" outlineLevel="2">
      <c r="A56" s="22" t="s">
        <v>31</v>
      </c>
      <c r="B56" s="22" t="s">
        <v>31</v>
      </c>
      <c r="C56" s="27">
        <v>5111.32</v>
      </c>
      <c r="D56" s="23" t="s">
        <v>7</v>
      </c>
      <c r="E56" s="23">
        <v>4</v>
      </c>
    </row>
    <row r="57" spans="1:5" outlineLevel="1" collapsed="1">
      <c r="A57" s="31" t="s">
        <v>86</v>
      </c>
      <c r="B57" s="31" t="s">
        <v>87</v>
      </c>
      <c r="C57" s="33">
        <v>6641.34</v>
      </c>
      <c r="D57" s="32" t="s">
        <v>6</v>
      </c>
      <c r="E57" s="32">
        <v>6</v>
      </c>
    </row>
    <row r="58" spans="1:5" hidden="1" outlineLevel="2">
      <c r="A58" s="22" t="s">
        <v>32</v>
      </c>
      <c r="B58" s="22" t="s">
        <v>32</v>
      </c>
      <c r="C58" s="27">
        <v>8465.94</v>
      </c>
      <c r="D58" s="23" t="s">
        <v>7</v>
      </c>
      <c r="E58" s="23">
        <v>6</v>
      </c>
    </row>
    <row r="59" spans="1:5" outlineLevel="1" collapsed="1">
      <c r="A59" s="31" t="s">
        <v>123</v>
      </c>
      <c r="B59" s="31" t="s">
        <v>123</v>
      </c>
      <c r="C59" s="33">
        <v>1936.1</v>
      </c>
      <c r="D59" s="32" t="s">
        <v>6</v>
      </c>
      <c r="E59" s="32">
        <v>1</v>
      </c>
    </row>
    <row r="60" spans="1:5" hidden="1" outlineLevel="2">
      <c r="A60" s="22" t="s">
        <v>33</v>
      </c>
      <c r="B60" s="22" t="s">
        <v>33</v>
      </c>
      <c r="C60" s="27">
        <v>10300</v>
      </c>
      <c r="D60" s="23" t="s">
        <v>7</v>
      </c>
      <c r="E60" s="23">
        <v>10</v>
      </c>
    </row>
    <row r="61" spans="1:5" outlineLevel="2">
      <c r="A61" s="31" t="s">
        <v>30</v>
      </c>
      <c r="B61" s="31" t="s">
        <v>30</v>
      </c>
      <c r="C61" s="33">
        <v>4841</v>
      </c>
      <c r="D61" s="32" t="s">
        <v>7</v>
      </c>
      <c r="E61" s="32">
        <v>4.7</v>
      </c>
    </row>
    <row r="62" spans="1:5" outlineLevel="2">
      <c r="A62" s="31" t="s">
        <v>31</v>
      </c>
      <c r="B62" s="31" t="s">
        <v>31</v>
      </c>
      <c r="C62" s="33">
        <v>5111.32</v>
      </c>
      <c r="D62" s="32" t="s">
        <v>91</v>
      </c>
      <c r="E62" s="32">
        <v>4</v>
      </c>
    </row>
    <row r="63" spans="1:5" ht="14.25" customHeight="1" outlineLevel="2">
      <c r="A63" s="31" t="s">
        <v>33</v>
      </c>
      <c r="B63" s="31" t="s">
        <v>33</v>
      </c>
      <c r="C63" s="33">
        <v>5150</v>
      </c>
      <c r="D63" s="32" t="s">
        <v>91</v>
      </c>
      <c r="E63" s="32">
        <v>5</v>
      </c>
    </row>
    <row r="64" spans="1:5" outlineLevel="2">
      <c r="A64" s="31" t="s">
        <v>95</v>
      </c>
      <c r="B64" s="31" t="s">
        <v>95</v>
      </c>
      <c r="C64" s="33">
        <v>1916.75</v>
      </c>
      <c r="D64" s="32" t="s">
        <v>91</v>
      </c>
      <c r="E64" s="32">
        <v>1.5</v>
      </c>
    </row>
    <row r="65" spans="1:5" outlineLevel="2">
      <c r="A65" s="31" t="s">
        <v>124</v>
      </c>
      <c r="B65" s="31" t="s">
        <v>125</v>
      </c>
      <c r="C65" s="33">
        <v>8222.61</v>
      </c>
      <c r="D65" s="32" t="s">
        <v>7</v>
      </c>
      <c r="E65" s="32">
        <v>1.5</v>
      </c>
    </row>
    <row r="66" spans="1:5" outlineLevel="2">
      <c r="A66" s="31" t="s">
        <v>126</v>
      </c>
      <c r="B66" s="31" t="s">
        <v>126</v>
      </c>
      <c r="C66" s="33">
        <v>14078.52</v>
      </c>
      <c r="D66" s="32" t="s">
        <v>6</v>
      </c>
      <c r="E66" s="32">
        <v>6</v>
      </c>
    </row>
    <row r="67" spans="1:5" outlineLevel="2">
      <c r="A67" s="31" t="s">
        <v>104</v>
      </c>
      <c r="B67" s="31" t="s">
        <v>104</v>
      </c>
      <c r="C67" s="33">
        <v>1077.5999999999999</v>
      </c>
      <c r="D67" s="32" t="s">
        <v>6</v>
      </c>
      <c r="E67" s="32">
        <v>6</v>
      </c>
    </row>
    <row r="68" spans="1:5" outlineLevel="2">
      <c r="A68" s="31" t="s">
        <v>98</v>
      </c>
      <c r="B68" s="31" t="s">
        <v>99</v>
      </c>
      <c r="C68" s="33">
        <v>642.34</v>
      </c>
      <c r="D68" s="32" t="s">
        <v>100</v>
      </c>
      <c r="E68" s="32">
        <v>1</v>
      </c>
    </row>
    <row r="69" spans="1:5" outlineLevel="2">
      <c r="A69" s="31" t="s">
        <v>89</v>
      </c>
      <c r="B69" s="31" t="s">
        <v>89</v>
      </c>
      <c r="C69" s="33">
        <v>2868.69</v>
      </c>
      <c r="D69" s="32" t="s">
        <v>6</v>
      </c>
      <c r="E69" s="32">
        <v>33</v>
      </c>
    </row>
    <row r="70" spans="1:5" outlineLevel="2">
      <c r="A70" s="31" t="s">
        <v>88</v>
      </c>
      <c r="B70" s="31" t="s">
        <v>88</v>
      </c>
      <c r="C70" s="33">
        <v>1006.95</v>
      </c>
      <c r="D70" s="32" t="s">
        <v>6</v>
      </c>
      <c r="E70" s="32">
        <v>7</v>
      </c>
    </row>
    <row r="71" spans="1:5" outlineLevel="2">
      <c r="A71" s="31" t="s">
        <v>127</v>
      </c>
      <c r="B71" s="31" t="s">
        <v>127</v>
      </c>
      <c r="C71" s="33">
        <v>4992.72</v>
      </c>
      <c r="D71" s="32" t="s">
        <v>128</v>
      </c>
      <c r="E71" s="32">
        <v>6</v>
      </c>
    </row>
    <row r="72" spans="1:5" outlineLevel="2">
      <c r="A72" s="31" t="s">
        <v>129</v>
      </c>
      <c r="B72" s="31" t="s">
        <v>129</v>
      </c>
      <c r="C72" s="33">
        <v>6979.35</v>
      </c>
      <c r="D72" s="32" t="s">
        <v>7</v>
      </c>
      <c r="E72" s="32">
        <v>35</v>
      </c>
    </row>
    <row r="73" spans="1:5" outlineLevel="2">
      <c r="A73" s="31" t="s">
        <v>101</v>
      </c>
      <c r="B73" s="31" t="s">
        <v>101</v>
      </c>
      <c r="C73" s="33">
        <v>3107.65</v>
      </c>
      <c r="D73" s="32" t="s">
        <v>84</v>
      </c>
      <c r="E73" s="32">
        <v>5</v>
      </c>
    </row>
    <row r="74" spans="1:5" outlineLevel="2">
      <c r="A74" s="31" t="s">
        <v>96</v>
      </c>
      <c r="B74" s="31" t="s">
        <v>96</v>
      </c>
      <c r="C74" s="33">
        <v>3645</v>
      </c>
      <c r="D74" s="32" t="s">
        <v>5</v>
      </c>
      <c r="E74" s="32">
        <v>900</v>
      </c>
    </row>
    <row r="75" spans="1:5" ht="28.5">
      <c r="A75" s="11" t="s">
        <v>59</v>
      </c>
      <c r="B75" s="8" t="e">
        <f>#REF!+#REF!</f>
        <v>#REF!</v>
      </c>
      <c r="C75" s="26">
        <v>0</v>
      </c>
      <c r="D75" s="10"/>
      <c r="E75" s="9"/>
    </row>
    <row r="76" spans="1:5" ht="28.5">
      <c r="A76" s="11" t="s">
        <v>60</v>
      </c>
      <c r="B76" s="8" t="e">
        <f>SUM(#REF!)</f>
        <v>#REF!</v>
      </c>
      <c r="C76" s="26">
        <v>0</v>
      </c>
      <c r="D76" s="10"/>
      <c r="E76" s="9"/>
    </row>
    <row r="77" spans="1:5" ht="28.5">
      <c r="A77" s="11" t="s">
        <v>61</v>
      </c>
      <c r="B77" s="8" t="e">
        <f>#REF!</f>
        <v>#REF!</v>
      </c>
      <c r="C77" s="26">
        <v>0</v>
      </c>
      <c r="D77" s="10"/>
      <c r="E77" s="9"/>
    </row>
    <row r="78" spans="1:5" ht="28.5">
      <c r="A78" s="11" t="s">
        <v>62</v>
      </c>
      <c r="B78" s="8" t="e">
        <f>#REF!+#REF!</f>
        <v>#REF!</v>
      </c>
      <c r="C78" s="26">
        <v>0</v>
      </c>
      <c r="D78" s="10"/>
      <c r="E78" s="9"/>
    </row>
    <row r="79" spans="1:5" ht="28.5">
      <c r="A79" s="11" t="s">
        <v>63</v>
      </c>
      <c r="B79" s="8" t="str">
        <f>B81</f>
        <v>ТО газового оборудования к=0,6;0,8;0,85;0,9;1( 3,4</v>
      </c>
      <c r="C79" s="26">
        <f>C81+C80</f>
        <v>6354.29</v>
      </c>
      <c r="D79" s="10"/>
      <c r="E79" s="9"/>
    </row>
    <row r="80" spans="1:5">
      <c r="A80" s="31" t="s">
        <v>78</v>
      </c>
      <c r="B80" s="31" t="s">
        <v>79</v>
      </c>
      <c r="C80" s="33">
        <v>3000.64</v>
      </c>
      <c r="D80" s="32" t="s">
        <v>5</v>
      </c>
      <c r="E80" s="32">
        <v>17650.8</v>
      </c>
    </row>
    <row r="81" spans="1:5">
      <c r="A81" s="31" t="s">
        <v>72</v>
      </c>
      <c r="B81" s="31" t="s">
        <v>73</v>
      </c>
      <c r="C81" s="33">
        <v>3353.65</v>
      </c>
      <c r="D81" s="32" t="s">
        <v>5</v>
      </c>
      <c r="E81" s="32">
        <v>17650.8</v>
      </c>
    </row>
    <row r="82" spans="1:5" ht="28.5">
      <c r="A82" s="11" t="s">
        <v>64</v>
      </c>
      <c r="B82" s="8" t="e">
        <f>B83+#REF!</f>
        <v>#VALUE!</v>
      </c>
      <c r="C82" s="26">
        <f>C83+C84</f>
        <v>17871.84</v>
      </c>
      <c r="D82" s="10"/>
      <c r="E82" s="9"/>
    </row>
    <row r="83" spans="1:5">
      <c r="A83" s="31" t="s">
        <v>102</v>
      </c>
      <c r="B83" s="31" t="s">
        <v>102</v>
      </c>
      <c r="C83" s="33">
        <v>9523.01</v>
      </c>
      <c r="D83" s="32" t="s">
        <v>5</v>
      </c>
      <c r="E83" s="32">
        <v>17635.2</v>
      </c>
    </row>
    <row r="84" spans="1:5">
      <c r="A84" s="31" t="s">
        <v>81</v>
      </c>
      <c r="B84" s="31" t="s">
        <v>81</v>
      </c>
      <c r="C84" s="33">
        <v>8348.83</v>
      </c>
      <c r="D84" s="32" t="s">
        <v>5</v>
      </c>
      <c r="E84" s="32">
        <v>17650.8</v>
      </c>
    </row>
    <row r="85" spans="1:5" ht="42.75">
      <c r="A85" s="11" t="s">
        <v>65</v>
      </c>
      <c r="B85" s="8" t="str">
        <f>B86</f>
        <v>Дератизация</v>
      </c>
      <c r="C85" s="26">
        <f>C86+C87</f>
        <v>11063.52</v>
      </c>
      <c r="D85" s="10"/>
      <c r="E85" s="9"/>
    </row>
    <row r="86" spans="1:5" s="40" customFormat="1" outlineLevel="2">
      <c r="A86" s="31" t="s">
        <v>85</v>
      </c>
      <c r="B86" s="31" t="s">
        <v>85</v>
      </c>
      <c r="C86" s="33">
        <v>8290.08</v>
      </c>
      <c r="D86" s="32" t="s">
        <v>5</v>
      </c>
      <c r="E86" s="32">
        <v>5757</v>
      </c>
    </row>
    <row r="87" spans="1:5" s="40" customFormat="1" outlineLevel="2">
      <c r="A87" s="31" t="s">
        <v>85</v>
      </c>
      <c r="B87" s="31" t="s">
        <v>85</v>
      </c>
      <c r="C87" s="33">
        <v>2773.44</v>
      </c>
      <c r="D87" s="32" t="s">
        <v>5</v>
      </c>
      <c r="E87" s="32">
        <v>1926</v>
      </c>
    </row>
    <row r="88" spans="1:5" ht="57">
      <c r="A88" s="11" t="s">
        <v>66</v>
      </c>
      <c r="B88" s="8">
        <f>SUM(B89:B89)</f>
        <v>0</v>
      </c>
      <c r="C88" s="26">
        <f>C89+C90+C91+C92+C93+C94</f>
        <v>113528.72</v>
      </c>
      <c r="D88" s="10"/>
      <c r="E88" s="9"/>
    </row>
    <row r="89" spans="1:5">
      <c r="A89" s="31" t="s">
        <v>130</v>
      </c>
      <c r="B89" s="31" t="s">
        <v>130</v>
      </c>
      <c r="C89" s="33">
        <v>1354.89</v>
      </c>
      <c r="D89" s="32" t="s">
        <v>90</v>
      </c>
      <c r="E89" s="32">
        <v>0.3</v>
      </c>
    </row>
    <row r="90" spans="1:5">
      <c r="A90" s="31" t="s">
        <v>70</v>
      </c>
      <c r="B90" s="31" t="s">
        <v>71</v>
      </c>
      <c r="C90" s="33">
        <v>49776.4</v>
      </c>
      <c r="D90" s="32" t="s">
        <v>5</v>
      </c>
      <c r="E90" s="32">
        <v>17651.2</v>
      </c>
    </row>
    <row r="91" spans="1:5">
      <c r="A91" s="31" t="s">
        <v>76</v>
      </c>
      <c r="B91" s="31" t="s">
        <v>77</v>
      </c>
      <c r="C91" s="33">
        <v>49775.26</v>
      </c>
      <c r="D91" s="32" t="s">
        <v>5</v>
      </c>
      <c r="E91" s="32">
        <v>17650.8</v>
      </c>
    </row>
    <row r="92" spans="1:5">
      <c r="A92" s="31" t="s">
        <v>131</v>
      </c>
      <c r="B92" s="31" t="s">
        <v>131</v>
      </c>
      <c r="C92" s="33">
        <v>123.14</v>
      </c>
      <c r="D92" s="32" t="s">
        <v>6</v>
      </c>
      <c r="E92" s="32">
        <v>1</v>
      </c>
    </row>
    <row r="93" spans="1:5">
      <c r="A93" s="31" t="s">
        <v>67</v>
      </c>
      <c r="B93" s="31" t="s">
        <v>68</v>
      </c>
      <c r="C93" s="33">
        <v>600.13</v>
      </c>
      <c r="D93" s="32" t="s">
        <v>5</v>
      </c>
      <c r="E93" s="32">
        <v>35301.599999999999</v>
      </c>
    </row>
    <row r="94" spans="1:5">
      <c r="A94" s="31" t="s">
        <v>132</v>
      </c>
      <c r="B94" s="31" t="s">
        <v>133</v>
      </c>
      <c r="C94" s="33">
        <v>11898.9</v>
      </c>
      <c r="D94" s="32" t="s">
        <v>6</v>
      </c>
      <c r="E94" s="32">
        <v>30</v>
      </c>
    </row>
    <row r="95" spans="1:5">
      <c r="A95" s="11" t="s">
        <v>69</v>
      </c>
      <c r="B95" s="8">
        <f>B96</f>
        <v>3050.8474576271187</v>
      </c>
      <c r="C95" s="26">
        <f>C96</f>
        <v>3600</v>
      </c>
      <c r="D95" s="10"/>
      <c r="E95" s="9"/>
    </row>
    <row r="96" spans="1:5" ht="30">
      <c r="A96" s="16" t="s">
        <v>9</v>
      </c>
      <c r="B96" s="12">
        <f>C96/1.18</f>
        <v>3050.8474576271187</v>
      </c>
      <c r="C96" s="29">
        <f>E96*5*12</f>
        <v>3600</v>
      </c>
      <c r="D96" s="17" t="s">
        <v>8</v>
      </c>
      <c r="E96" s="13">
        <v>60</v>
      </c>
    </row>
    <row r="97" spans="1:5">
      <c r="A97" s="7" t="s">
        <v>35</v>
      </c>
      <c r="B97" s="18" t="e">
        <f>B12+B15+B18+B30+B41+B75+B76+B77+B78+B79+B82+B85+B88+B95</f>
        <v>#REF!</v>
      </c>
      <c r="C97" s="26">
        <f>C12+C15+C18+C22+C31+C41+C75+C76+C77+C78+C79+C82+C85+C88+C95</f>
        <v>614184.36</v>
      </c>
      <c r="D97" s="19"/>
      <c r="E97" s="9"/>
    </row>
    <row r="98" spans="1:5">
      <c r="A98" s="7" t="s">
        <v>36</v>
      </c>
      <c r="B98" s="20"/>
      <c r="C98" s="26">
        <f>C97*1.18</f>
        <v>724737.54479999992</v>
      </c>
      <c r="D98" s="10"/>
      <c r="E98" s="9"/>
    </row>
    <row r="99" spans="1:5">
      <c r="A99" s="7" t="s">
        <v>80</v>
      </c>
      <c r="B99" s="20"/>
      <c r="C99" s="26">
        <f>C4+C5+C8-C98</f>
        <v>-481700.38479999994</v>
      </c>
      <c r="D99" s="10"/>
      <c r="E99" s="9"/>
    </row>
    <row r="100" spans="1:5" ht="28.5">
      <c r="A100" s="43" t="s">
        <v>83</v>
      </c>
      <c r="B100" s="8"/>
      <c r="C100" s="26">
        <f>C99+C7</f>
        <v>-429999.7147999999</v>
      </c>
      <c r="D100" s="10"/>
      <c r="E100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2018-03-13T03:49:45Z</cp:lastPrinted>
  <dcterms:created xsi:type="dcterms:W3CDTF">2016-03-18T02:51:51Z</dcterms:created>
  <dcterms:modified xsi:type="dcterms:W3CDTF">2018-03-22T05:58:17Z</dcterms:modified>
</cp:coreProperties>
</file>