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320" windowHeight="9210"/>
  </bookViews>
  <sheets>
    <sheet name="Лист1" sheetId="1" r:id="rId1"/>
    <sheet name="Лист2" sheetId="2" r:id="rId2"/>
  </sheets>
  <definedNames>
    <definedName name="_xlnm.Print_Area" localSheetId="0">Лист1!$A$1:$E$76</definedName>
  </definedNames>
  <calcPr calcId="124519"/>
</workbook>
</file>

<file path=xl/calcChain.xml><?xml version="1.0" encoding="utf-8"?>
<calcChain xmlns="http://schemas.openxmlformats.org/spreadsheetml/2006/main">
  <c r="C75" i="1"/>
  <c r="C74"/>
  <c r="C73"/>
  <c r="C72"/>
  <c r="C12"/>
  <c r="C8"/>
  <c r="C38"/>
  <c r="C30"/>
  <c r="C55"/>
  <c r="C58"/>
  <c r="C64"/>
  <c r="C61"/>
  <c r="C23"/>
  <c r="C20"/>
  <c r="C17"/>
  <c r="C14"/>
  <c r="C70"/>
  <c r="C10"/>
  <c r="C9" s="1"/>
  <c r="C69" l="1"/>
  <c r="B38"/>
  <c r="B64"/>
  <c r="B61"/>
  <c r="B58"/>
  <c r="B57"/>
  <c r="B55"/>
  <c r="B54"/>
  <c r="B53"/>
  <c r="B52"/>
  <c r="B20"/>
  <c r="B17"/>
  <c r="B14"/>
  <c r="B70" l="1"/>
  <c r="B69" s="1"/>
  <c r="B72" s="1"/>
</calcChain>
</file>

<file path=xl/sharedStrings.xml><?xml version="1.0" encoding="utf-8"?>
<sst xmlns="http://schemas.openxmlformats.org/spreadsheetml/2006/main" count="206" uniqueCount="102">
  <si>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</si>
  <si>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</si>
  <si>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</si>
  <si>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</si>
  <si>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</si>
  <si>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</si>
  <si>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Доходы от нежилых помещений и провайдеров:</t>
  </si>
  <si>
    <t>Расходы по дому:</t>
  </si>
  <si>
    <t>м2</t>
  </si>
  <si>
    <t>м</t>
  </si>
  <si>
    <t>шт</t>
  </si>
  <si>
    <t>сантехника</t>
  </si>
  <si>
    <t>прочистка канализационной сети внутренней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</si>
  <si>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</si>
  <si>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</si>
  <si>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</si>
  <si>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</si>
  <si>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</si>
  <si>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</si>
  <si>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</si>
  <si>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</si>
  <si>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</si>
  <si>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Устранение свищей хомутами</t>
  </si>
  <si>
    <t>осмотр подвала</t>
  </si>
  <si>
    <t>раз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</si>
  <si>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</si>
  <si>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</si>
  <si>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</si>
  <si>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Выезд а/машины по заявке</t>
  </si>
  <si>
    <t>выезд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</si>
  <si>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</si>
  <si>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</si>
  <si>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</si>
  <si>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</si>
  <si>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</si>
  <si>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</si>
  <si>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</si>
  <si>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</si>
  <si>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Адрес: ул. Казачья, 3Г</t>
  </si>
  <si>
    <t>замена электропроводки</t>
  </si>
  <si>
    <t>1м</t>
  </si>
  <si>
    <t>Дератизация</t>
  </si>
  <si>
    <t xml:space="preserve">Годовая фактическая стоимость работ (услуг) </t>
  </si>
  <si>
    <t>Старшие по дому</t>
  </si>
  <si>
    <t>Наименование работ</t>
  </si>
  <si>
    <t>Сумма</t>
  </si>
  <si>
    <t>Ед.изм</t>
  </si>
  <si>
    <t>Кол-во</t>
  </si>
  <si>
    <t>Вывоз ТКО 1,2 кв. 2018 г. коэф. 0,6;0,8;0,85;0,9;1</t>
  </si>
  <si>
    <t>Вывоз ТКО 3,4 кв. 2018г. К=0,6;0,8;0,85;0,9;1</t>
  </si>
  <si>
    <t>Горячая вода (ОДН) 1,2 кв. 2018 г. к=0,8</t>
  </si>
  <si>
    <t>Горячая. вода,потр.при содер.общ.имущ. в МКД 2018г</t>
  </si>
  <si>
    <t>Замена калача</t>
  </si>
  <si>
    <t>Орг-ция мест накоп. ртуть содержащих ламп 1,2 кв.</t>
  </si>
  <si>
    <t>Орг-ция мест накоп.ртуть содерж-х ламп 3,4 кв.2018</t>
  </si>
  <si>
    <t>Очистка канализационной сети</t>
  </si>
  <si>
    <t>Прочистка вентиляции</t>
  </si>
  <si>
    <t>Смена задвижек диаметром 80 мм</t>
  </si>
  <si>
    <t>Смена труб ГВС д.25</t>
  </si>
  <si>
    <t>Смена труб отопления ППР д. 25 (без сварочных рабо</t>
  </si>
  <si>
    <t>Содержание ДРС 1,2 кв. 2018 г. коэф. 0,8</t>
  </si>
  <si>
    <t>Содержание ДРС 3,4 кв. 2018 г. к=0,8</t>
  </si>
  <si>
    <t>Уборка МОП 1,2 кв. 2018 г. коэф. 0,8</t>
  </si>
  <si>
    <t>Уборка МОП 3,4 кв. 2018г. К=0,8</t>
  </si>
  <si>
    <t>Уборка придомовой территории 1,2 кв. 2018 г. коэф.</t>
  </si>
  <si>
    <t>Уборка придомовой территории 3,4 кв. 2018 г.К=0,8</t>
  </si>
  <si>
    <t>Управление жилым фондом 3,4 кв. 2018 г. 0,6;0,8;0,</t>
  </si>
  <si>
    <t>Управлением жил. фонд 1,2 кв. 2018 г. 0,6;0,8;0,85</t>
  </si>
  <si>
    <t>Утепление подвальных окон</t>
  </si>
  <si>
    <t>Холодная вода (ОДН) 1,2 кв. 2018 г. к=0,6;0,8</t>
  </si>
  <si>
    <t>Холодная вода,потр. при содер.общ.имущ.МКД 3,4 кв.</t>
  </si>
  <si>
    <t>Электр-я энергия потр. при содержании общего имущ.</t>
  </si>
  <si>
    <t>Электрическая энергия,потр.при содержании.общегоим</t>
  </si>
  <si>
    <t>бетонирование отмостки</t>
  </si>
  <si>
    <t>демонтаж старого провода</t>
  </si>
  <si>
    <t>1 шт</t>
  </si>
  <si>
    <t>замена вентиля</t>
  </si>
  <si>
    <t>изготовление и установка дверного блока</t>
  </si>
  <si>
    <t>очистка кровли от снега и сосулек</t>
  </si>
  <si>
    <t>10 шт</t>
  </si>
  <si>
    <t>ремонт подъездов 648 п.1,2,3,4,5,6</t>
  </si>
  <si>
    <t>подъезд</t>
  </si>
  <si>
    <t>сброс воздуха с системы отопления</t>
  </si>
  <si>
    <t>период: 01.01.2018-31.12.2018</t>
  </si>
  <si>
    <t>Доходы по дому: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</si>
  <si>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</si>
  <si>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</si>
  <si>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</si>
  <si>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Провайдеры</t>
  </si>
  <si>
    <t>АО "Центавр"(Антипиха 648/1,2)</t>
  </si>
  <si>
    <t>Всего доходов по дому за 2018 г.</t>
  </si>
  <si>
    <t>Управлением жил. фонд 1,2 кв. 2018 г. 0,6;0,8;0,85;0,9;1</t>
  </si>
  <si>
    <t>Управление жилым фондом 3,4 кв. 2018 г. 0,6;0,8;0,85;0,9;1</t>
  </si>
  <si>
    <t>Горячая. вода,потр.при содер.общ.имущ. в МКД 2018г 3,4 кв.</t>
  </si>
  <si>
    <t>Холодная вода,потр. при содер.общ.имущ.МКД 3,4 кв.2018</t>
  </si>
  <si>
    <t>Орг-ция мест накоп. ртуть содержащих ламп 1,2 кв.2018</t>
  </si>
  <si>
    <t>Уборка придомовой территории 1,2 кв. 2018 г. коэф.0,8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</si>
  <si>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</si>
  <si>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</si>
  <si>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</si>
  <si>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</si>
  <si>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 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</si>
</sst>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56">
    <xf numFmtId="0" fontId="0" fillId="0" borderId="0" xfId="0"/>
    <xf numFmtId="0" fontId="4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vertical="center"/>
    </xf>
    <xf numFmtId="43" fontId="4" fillId="0" borderId="0" xfId="1" applyFont="1" applyFill="1" applyAlignment="1">
      <alignment horizontal="center" vertical="center"/>
    </xf>
    <xf numFmtId="0" fontId="0" fillId="0" borderId="0" xfId="0"/>
    <xf numFmtId="0" fontId="10" fillId="0" borderId="4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3" borderId="4" xfId="0" applyFill="1" applyBorder="1"/>
    <xf numFmtId="0" fontId="0" fillId="3" borderId="0" xfId="0" applyFill="1"/>
    <xf numFmtId="0" fontId="5" fillId="4" borderId="0" xfId="0" applyFont="1" applyFill="1" applyAlignment="1">
      <alignment horizontal="left" vertical="center"/>
    </xf>
    <xf numFmtId="164" fontId="4" fillId="4" borderId="0" xfId="0" applyNumberFormat="1" applyFont="1" applyFill="1" applyAlignment="1">
      <alignment horizontal="center" vertical="center"/>
    </xf>
    <xf numFmtId="0" fontId="4" fillId="4" borderId="0" xfId="0" applyFont="1" applyFill="1"/>
    <xf numFmtId="0" fontId="6" fillId="4" borderId="2" xfId="2" applyFont="1" applyFill="1" applyBorder="1" applyAlignment="1">
      <alignment horizontal="left" vertical="center"/>
    </xf>
    <xf numFmtId="164" fontId="6" fillId="4" borderId="2" xfId="2" applyNumberFormat="1" applyFont="1" applyFill="1" applyBorder="1" applyAlignment="1">
      <alignment horizontal="center" vertical="center" wrapText="1"/>
    </xf>
    <xf numFmtId="43" fontId="6" fillId="4" borderId="2" xfId="1" applyFont="1" applyFill="1" applyBorder="1" applyAlignment="1">
      <alignment vertical="center" wrapText="1"/>
    </xf>
    <xf numFmtId="43" fontId="7" fillId="4" borderId="2" xfId="1" applyFont="1" applyFill="1" applyBorder="1" applyAlignment="1" applyProtection="1">
      <alignment horizontal="center" vertical="center"/>
    </xf>
    <xf numFmtId="0" fontId="11" fillId="4" borderId="2" xfId="2" applyFont="1" applyFill="1" applyBorder="1" applyAlignment="1">
      <alignment horizontal="left" vertical="center"/>
    </xf>
    <xf numFmtId="43" fontId="11" fillId="4" borderId="2" xfId="1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left" vertical="center"/>
    </xf>
    <xf numFmtId="164" fontId="4" fillId="4" borderId="2" xfId="0" applyNumberFormat="1" applyFont="1" applyFill="1" applyBorder="1" applyAlignment="1">
      <alignment horizontal="center" vertical="center"/>
    </xf>
    <xf numFmtId="43" fontId="5" fillId="4" borderId="2" xfId="1" applyFont="1" applyFill="1" applyBorder="1" applyAlignment="1">
      <alignment vertical="center"/>
    </xf>
    <xf numFmtId="43" fontId="4" fillId="4" borderId="2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0" fillId="4" borderId="4" xfId="0" applyFill="1" applyBorder="1"/>
    <xf numFmtId="0" fontId="0" fillId="4" borderId="0" xfId="0" applyFill="1"/>
    <xf numFmtId="164" fontId="8" fillId="4" borderId="2" xfId="0" applyNumberFormat="1" applyFont="1" applyFill="1" applyBorder="1" applyAlignment="1">
      <alignment horizontal="center" vertical="center"/>
    </xf>
    <xf numFmtId="43" fontId="8" fillId="4" borderId="2" xfId="1" applyFont="1" applyFill="1" applyBorder="1" applyAlignment="1">
      <alignment horizontal="center" vertical="center"/>
    </xf>
    <xf numFmtId="0" fontId="4" fillId="4" borderId="2" xfId="0" applyFont="1" applyFill="1" applyBorder="1"/>
    <xf numFmtId="43" fontId="5" fillId="4" borderId="2" xfId="1" applyFont="1" applyFill="1" applyBorder="1" applyAlignment="1"/>
    <xf numFmtId="43" fontId="4" fillId="4" borderId="2" xfId="1" applyFont="1" applyFill="1" applyBorder="1" applyAlignment="1">
      <alignment horizontal="center"/>
    </xf>
    <xf numFmtId="43" fontId="8" fillId="4" borderId="2" xfId="1" applyFont="1" applyFill="1" applyBorder="1" applyAlignment="1"/>
    <xf numFmtId="0" fontId="5" fillId="4" borderId="0" xfId="0" applyFont="1" applyFill="1"/>
    <xf numFmtId="0" fontId="8" fillId="4" borderId="2" xfId="0" applyFont="1" applyFill="1" applyBorder="1"/>
    <xf numFmtId="0" fontId="9" fillId="4" borderId="2" xfId="0" applyFont="1" applyFill="1" applyBorder="1"/>
    <xf numFmtId="43" fontId="8" fillId="4" borderId="2" xfId="1" applyFont="1" applyFill="1" applyBorder="1" applyAlignment="1">
      <alignment horizontal="center"/>
    </xf>
    <xf numFmtId="43" fontId="8" fillId="4" borderId="2" xfId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 wrapText="1"/>
    </xf>
    <xf numFmtId="43" fontId="8" fillId="4" borderId="2" xfId="1" applyFont="1" applyFill="1" applyBorder="1" applyAlignment="1">
      <alignment horizontal="center" vertical="center" wrapText="1"/>
    </xf>
    <xf numFmtId="164" fontId="5" fillId="4" borderId="2" xfId="1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43" fontId="4" fillId="4" borderId="0" xfId="1" applyFont="1" applyFill="1" applyAlignment="1">
      <alignment vertical="center"/>
    </xf>
    <xf numFmtId="43" fontId="4" fillId="4" borderId="0" xfId="1" applyFont="1" applyFill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43" fontId="6" fillId="4" borderId="2" xfId="1" applyFont="1" applyFill="1" applyBorder="1" applyAlignment="1">
      <alignment horizontal="center" vertical="center" wrapText="1"/>
    </xf>
    <xf numFmtId="43" fontId="6" fillId="4" borderId="2" xfId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43" fontId="4" fillId="4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43" fontId="4" fillId="4" borderId="3" xfId="1" applyFont="1" applyFill="1" applyBorder="1" applyAlignment="1">
      <alignment vertical="center"/>
    </xf>
    <xf numFmtId="0" fontId="6" fillId="4" borderId="5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/>
    </xf>
    <xf numFmtId="0" fontId="6" fillId="4" borderId="7" xfId="2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>
      <selection activeCell="A8" sqref="A8"/>
    </sheetView>
  </sheetViews>
  <sheetFormatPr defaultRowHeight="15" outlineLevelRow="2"/>
  <cols>
    <col min="1" max="1" width="59.5703125" style="3" customWidth="1"/>
    <col min="2" max="2" width="15.5703125" style="2" hidden="1" customWidth="1"/>
    <col min="3" max="3" width="17" style="4" customWidth="1"/>
    <col min="4" max="4" width="11" style="5" customWidth="1"/>
    <col min="5" max="5" width="14" style="5" customWidth="1"/>
    <col min="6" max="6" width="0" style="1" hidden="1" customWidth="1"/>
    <col min="7" max="16384" width="9.140625" style="1"/>
  </cols>
  <sheetData>
    <row r="1" spans="1:5" ht="66.75" customHeight="1">
      <c r="A1" s="50" t="s">
        <v>0</v>
      </c>
      <c r="B1" s="50"/>
      <c r="C1" s="50"/>
      <c r="D1" s="50"/>
      <c r="E1" s="50"/>
    </row>
    <row r="2" spans="1:5" s="13" customFormat="1">
      <c r="A2" s="11" t="s">
        <v>38</v>
      </c>
      <c r="B2" s="12" t="s">
        <v>1</v>
      </c>
      <c r="C2" s="52" t="s">
        <v>83</v>
      </c>
      <c r="D2" s="52"/>
      <c r="E2" s="52"/>
    </row>
    <row r="3" spans="1:5" s="13" customFormat="1" ht="57">
      <c r="A3" s="14" t="s">
        <v>2</v>
      </c>
      <c r="B3" s="15" t="s">
        <v>3</v>
      </c>
      <c r="C3" s="16" t="s">
        <v>42</v>
      </c>
      <c r="D3" s="17" t="s">
        <v>4</v>
      </c>
      <c r="E3" s="46" t="s">
        <v>5</v>
      </c>
    </row>
    <row r="4" spans="1:5" s="13" customFormat="1">
      <c r="A4" s="14" t="s">
        <v>85</v>
      </c>
      <c r="B4" s="15"/>
      <c r="C4" s="16">
        <v>-258423.49</v>
      </c>
      <c r="D4" s="17"/>
      <c r="E4" s="47"/>
    </row>
    <row r="5" spans="1:5" s="13" customFormat="1">
      <c r="A5" s="53" t="s">
        <v>84</v>
      </c>
      <c r="B5" s="54"/>
      <c r="C5" s="54"/>
      <c r="D5" s="54"/>
      <c r="E5" s="55"/>
    </row>
    <row r="6" spans="1:5" s="13" customFormat="1">
      <c r="A6" s="14" t="s">
        <v>86</v>
      </c>
      <c r="B6" s="15"/>
      <c r="C6" s="16">
        <v>1078497.8700000001</v>
      </c>
      <c r="D6" s="17"/>
      <c r="E6" s="47"/>
    </row>
    <row r="7" spans="1:5" s="13" customFormat="1">
      <c r="A7" s="14" t="s">
        <v>87</v>
      </c>
      <c r="B7" s="15"/>
      <c r="C7" s="16">
        <v>1124235.8400000001</v>
      </c>
      <c r="D7" s="17"/>
      <c r="E7" s="47"/>
    </row>
    <row r="8" spans="1:5" s="13" customFormat="1">
      <c r="A8" s="14" t="s">
        <v>101</v>
      </c>
      <c r="B8" s="15"/>
      <c r="C8" s="16">
        <f>C7-C6</f>
        <v>45737.969999999972</v>
      </c>
      <c r="D8" s="17"/>
      <c r="E8" s="47"/>
    </row>
    <row r="9" spans="1:5" s="13" customFormat="1">
      <c r="A9" s="14" t="s">
        <v>6</v>
      </c>
      <c r="B9" s="15"/>
      <c r="C9" s="16">
        <f>C10+C11</f>
        <v>236517.75999999998</v>
      </c>
      <c r="D9" s="17"/>
      <c r="E9" s="47"/>
    </row>
    <row r="10" spans="1:5" s="13" customFormat="1">
      <c r="A10" s="18" t="s">
        <v>88</v>
      </c>
      <c r="B10" s="15"/>
      <c r="C10" s="19">
        <f>792.96*12</f>
        <v>9515.52</v>
      </c>
      <c r="D10" s="17"/>
      <c r="E10" s="47"/>
    </row>
    <row r="11" spans="1:5" s="13" customFormat="1">
      <c r="A11" s="18" t="s">
        <v>89</v>
      </c>
      <c r="B11" s="15"/>
      <c r="C11" s="19">
        <v>227002.23999999999</v>
      </c>
      <c r="D11" s="17"/>
      <c r="E11" s="47"/>
    </row>
    <row r="12" spans="1:5" s="13" customFormat="1">
      <c r="A12" s="20" t="s">
        <v>90</v>
      </c>
      <c r="B12" s="21"/>
      <c r="C12" s="22">
        <f>C6+C9</f>
        <v>1315015.6300000001</v>
      </c>
      <c r="D12" s="23"/>
      <c r="E12" s="23"/>
    </row>
    <row r="13" spans="1:5" s="13" customFormat="1">
      <c r="A13" s="51" t="s">
        <v>7</v>
      </c>
      <c r="B13" s="51"/>
      <c r="C13" s="51"/>
      <c r="D13" s="51"/>
      <c r="E13" s="51"/>
    </row>
    <row r="14" spans="1:5" s="13" customFormat="1" ht="29.25" thickBot="1">
      <c r="A14" s="24" t="s">
        <v>15</v>
      </c>
      <c r="B14" s="21">
        <f>B15</f>
        <v>0</v>
      </c>
      <c r="C14" s="22">
        <f>C15+C16</f>
        <v>180715.53</v>
      </c>
      <c r="D14" s="23"/>
      <c r="E14" s="23"/>
    </row>
    <row r="15" spans="1:5" s="26" customFormat="1" ht="15.75" thickBot="1">
      <c r="A15" s="25" t="s">
        <v>91</v>
      </c>
      <c r="B15" s="25"/>
      <c r="C15" s="25">
        <v>87174.43</v>
      </c>
      <c r="D15" s="45" t="s">
        <v>8</v>
      </c>
      <c r="E15" s="48">
        <v>24487.200000000001</v>
      </c>
    </row>
    <row r="16" spans="1:5" s="26" customFormat="1" ht="15.75" thickBot="1">
      <c r="A16" s="25" t="s">
        <v>92</v>
      </c>
      <c r="B16" s="25"/>
      <c r="C16" s="25">
        <v>93541.1</v>
      </c>
      <c r="D16" s="45" t="s">
        <v>8</v>
      </c>
      <c r="E16" s="48">
        <v>24487.200000000001</v>
      </c>
    </row>
    <row r="17" spans="1:5" s="13" customFormat="1" ht="29.25" thickBot="1">
      <c r="A17" s="24" t="s">
        <v>16</v>
      </c>
      <c r="B17" s="21">
        <f>B19</f>
        <v>0</v>
      </c>
      <c r="C17" s="22">
        <f>C18+C19</f>
        <v>70033.38</v>
      </c>
      <c r="D17" s="23"/>
      <c r="E17" s="23"/>
    </row>
    <row r="18" spans="1:5" s="26" customFormat="1" ht="15.75" thickBot="1">
      <c r="A18" s="25" t="s">
        <v>62</v>
      </c>
      <c r="B18" s="25"/>
      <c r="C18" s="25">
        <v>30364.14</v>
      </c>
      <c r="D18" s="45" t="s">
        <v>8</v>
      </c>
      <c r="E18" s="48">
        <v>24487.200000000001</v>
      </c>
    </row>
    <row r="19" spans="1:5" s="26" customFormat="1" ht="15.75" thickBot="1">
      <c r="A19" s="25" t="s">
        <v>63</v>
      </c>
      <c r="B19" s="25"/>
      <c r="C19" s="25">
        <v>39669.24</v>
      </c>
      <c r="D19" s="45" t="s">
        <v>8</v>
      </c>
      <c r="E19" s="48">
        <v>24487.200000000001</v>
      </c>
    </row>
    <row r="20" spans="1:5" s="13" customFormat="1" ht="29.25" thickBot="1">
      <c r="A20" s="24" t="s">
        <v>17</v>
      </c>
      <c r="B20" s="27" t="e">
        <f>B21+#REF!</f>
        <v>#REF!</v>
      </c>
      <c r="C20" s="22">
        <f>C21+C22</f>
        <v>111312.2</v>
      </c>
      <c r="D20" s="28"/>
      <c r="E20" s="49"/>
    </row>
    <row r="21" spans="1:5" s="26" customFormat="1" ht="15.75" thickBot="1">
      <c r="A21" s="25" t="s">
        <v>48</v>
      </c>
      <c r="B21" s="25"/>
      <c r="C21" s="25">
        <v>55252.6</v>
      </c>
      <c r="D21" s="45" t="s">
        <v>18</v>
      </c>
      <c r="E21" s="48">
        <v>1027</v>
      </c>
    </row>
    <row r="22" spans="1:5" s="26" customFormat="1" ht="15.75" thickBot="1">
      <c r="A22" s="25" t="s">
        <v>49</v>
      </c>
      <c r="B22" s="25"/>
      <c r="C22" s="25">
        <v>56059.6</v>
      </c>
      <c r="D22" s="45" t="s">
        <v>18</v>
      </c>
      <c r="E22" s="48">
        <v>1042</v>
      </c>
    </row>
    <row r="23" spans="1:5" s="13" customFormat="1" ht="43.5" thickBot="1">
      <c r="A23" s="24" t="s">
        <v>19</v>
      </c>
      <c r="B23" s="21"/>
      <c r="C23" s="22">
        <f>C24+C25+C26+C27+C28+C29</f>
        <v>19981.559999999998</v>
      </c>
      <c r="D23" s="23"/>
      <c r="E23" s="23"/>
    </row>
    <row r="24" spans="1:5" s="26" customFormat="1" ht="15.75" thickBot="1">
      <c r="A24" s="25" t="s">
        <v>50</v>
      </c>
      <c r="B24" s="25"/>
      <c r="C24" s="25">
        <v>1958.98</v>
      </c>
      <c r="D24" s="45" t="s">
        <v>8</v>
      </c>
      <c r="E24" s="48">
        <v>24487.200000000001</v>
      </c>
    </row>
    <row r="25" spans="1:5" s="26" customFormat="1" ht="15.75" thickBot="1">
      <c r="A25" s="25" t="s">
        <v>93</v>
      </c>
      <c r="B25" s="25"/>
      <c r="C25" s="25">
        <v>2203.85</v>
      </c>
      <c r="D25" s="45" t="s">
        <v>8</v>
      </c>
      <c r="E25" s="48">
        <v>24487.200000000001</v>
      </c>
    </row>
    <row r="26" spans="1:5" s="26" customFormat="1" ht="15.75" thickBot="1">
      <c r="A26" s="25" t="s">
        <v>69</v>
      </c>
      <c r="B26" s="25"/>
      <c r="C26" s="25">
        <v>1861.02</v>
      </c>
      <c r="D26" s="45" t="s">
        <v>8</v>
      </c>
      <c r="E26" s="48">
        <v>24487.200000000001</v>
      </c>
    </row>
    <row r="27" spans="1:5" s="26" customFormat="1" ht="15.75" thickBot="1">
      <c r="A27" s="25" t="s">
        <v>94</v>
      </c>
      <c r="B27" s="25"/>
      <c r="C27" s="25">
        <v>1958.98</v>
      </c>
      <c r="D27" s="45" t="s">
        <v>8</v>
      </c>
      <c r="E27" s="48">
        <v>24487.200000000001</v>
      </c>
    </row>
    <row r="28" spans="1:5" s="26" customFormat="1" ht="15.75" thickBot="1">
      <c r="A28" s="25" t="s">
        <v>71</v>
      </c>
      <c r="B28" s="25"/>
      <c r="C28" s="25">
        <v>2448.7199999999998</v>
      </c>
      <c r="D28" s="45" t="s">
        <v>8</v>
      </c>
      <c r="E28" s="48">
        <v>24487.200000000001</v>
      </c>
    </row>
    <row r="29" spans="1:5" s="26" customFormat="1" ht="15.75" thickBot="1">
      <c r="A29" s="25" t="s">
        <v>72</v>
      </c>
      <c r="B29" s="25"/>
      <c r="C29" s="25">
        <v>9550.01</v>
      </c>
      <c r="D29" s="45" t="s">
        <v>8</v>
      </c>
      <c r="E29" s="48">
        <v>24487.200000000001</v>
      </c>
    </row>
    <row r="30" spans="1:5" s="13" customFormat="1" ht="43.5" outlineLevel="1" thickBot="1">
      <c r="A30" s="24" t="s">
        <v>20</v>
      </c>
      <c r="B30" s="29"/>
      <c r="C30" s="30">
        <f>C31+C32+C33+C34+C35+C36+C37</f>
        <v>641429.39999999991</v>
      </c>
      <c r="D30" s="23"/>
      <c r="E30" s="36"/>
    </row>
    <row r="31" spans="1:5" s="26" customFormat="1" ht="15.75" thickBot="1">
      <c r="A31" s="25" t="s">
        <v>68</v>
      </c>
      <c r="B31" s="25"/>
      <c r="C31" s="25">
        <v>1182.56</v>
      </c>
      <c r="D31" s="45" t="s">
        <v>8</v>
      </c>
      <c r="E31" s="48">
        <v>4</v>
      </c>
    </row>
    <row r="32" spans="1:5" s="26" customFormat="1" ht="15.75" thickBot="1">
      <c r="A32" s="25" t="s">
        <v>73</v>
      </c>
      <c r="B32" s="25"/>
      <c r="C32" s="25">
        <v>1670.45</v>
      </c>
      <c r="D32" s="45" t="s">
        <v>8</v>
      </c>
      <c r="E32" s="48">
        <v>0.7</v>
      </c>
    </row>
    <row r="33" spans="1:6" s="26" customFormat="1" ht="15.75" thickBot="1">
      <c r="A33" s="25" t="s">
        <v>74</v>
      </c>
      <c r="B33" s="25"/>
      <c r="C33" s="25">
        <v>130.79</v>
      </c>
      <c r="D33" s="45" t="s">
        <v>75</v>
      </c>
      <c r="E33" s="48">
        <v>1</v>
      </c>
    </row>
    <row r="34" spans="1:6" s="26" customFormat="1" ht="15.75" thickBot="1">
      <c r="A34" s="25" t="s">
        <v>39</v>
      </c>
      <c r="B34" s="25"/>
      <c r="C34" s="25">
        <v>227.12</v>
      </c>
      <c r="D34" s="45" t="s">
        <v>40</v>
      </c>
      <c r="E34" s="48">
        <v>1.5</v>
      </c>
    </row>
    <row r="35" spans="1:6" s="26" customFormat="1" ht="15.75" thickBot="1">
      <c r="A35" s="25" t="s">
        <v>77</v>
      </c>
      <c r="B35" s="25"/>
      <c r="C35" s="25">
        <v>4633.38</v>
      </c>
      <c r="D35" s="45" t="s">
        <v>8</v>
      </c>
      <c r="E35" s="48">
        <v>2</v>
      </c>
    </row>
    <row r="36" spans="1:6" s="26" customFormat="1" ht="15.75" thickBot="1">
      <c r="A36" s="25" t="s">
        <v>78</v>
      </c>
      <c r="B36" s="25"/>
      <c r="C36" s="25">
        <v>883.02</v>
      </c>
      <c r="D36" s="45" t="s">
        <v>79</v>
      </c>
      <c r="E36" s="48">
        <v>3</v>
      </c>
    </row>
    <row r="37" spans="1:6" s="26" customFormat="1" ht="15.75" thickBot="1">
      <c r="A37" s="25" t="s">
        <v>80</v>
      </c>
      <c r="B37" s="25"/>
      <c r="C37" s="25">
        <v>632702.07999999996</v>
      </c>
      <c r="D37" s="45" t="s">
        <v>81</v>
      </c>
      <c r="E37" s="48">
        <v>1</v>
      </c>
    </row>
    <row r="38" spans="1:6" s="13" customFormat="1" ht="57.75" thickBot="1">
      <c r="A38" s="24" t="s">
        <v>21</v>
      </c>
      <c r="B38" s="21" t="e">
        <f>SUM(#REF!)</f>
        <v>#REF!</v>
      </c>
      <c r="C38" s="22">
        <f>C39+C40+C41+C42+C43+C44+C45+C46+C47+C48+C49+C50</f>
        <v>46917.389999999992</v>
      </c>
      <c r="D38" s="23"/>
      <c r="E38" s="31"/>
      <c r="F38" s="33" t="s">
        <v>11</v>
      </c>
    </row>
    <row r="39" spans="1:6" s="26" customFormat="1" ht="15.75" thickBot="1">
      <c r="A39" s="25" t="s">
        <v>28</v>
      </c>
      <c r="B39" s="25"/>
      <c r="C39" s="25">
        <v>484.53</v>
      </c>
      <c r="D39" s="45" t="s">
        <v>29</v>
      </c>
      <c r="E39" s="48">
        <v>1</v>
      </c>
    </row>
    <row r="40" spans="1:6" s="26" customFormat="1" ht="15.75" thickBot="1">
      <c r="A40" s="25" t="s">
        <v>25</v>
      </c>
      <c r="B40" s="25"/>
      <c r="C40" s="25">
        <v>4046.8</v>
      </c>
      <c r="D40" s="45" t="s">
        <v>26</v>
      </c>
      <c r="E40" s="48">
        <v>5</v>
      </c>
    </row>
    <row r="41" spans="1:6" s="26" customFormat="1" ht="15.75" thickBot="1">
      <c r="A41" s="25" t="s">
        <v>52</v>
      </c>
      <c r="B41" s="25"/>
      <c r="C41" s="25">
        <v>5243.6</v>
      </c>
      <c r="D41" s="45" t="s">
        <v>10</v>
      </c>
      <c r="E41" s="48">
        <v>5</v>
      </c>
    </row>
    <row r="42" spans="1:6" s="26" customFormat="1" ht="15.75" thickBot="1">
      <c r="A42" s="25" t="s">
        <v>55</v>
      </c>
      <c r="B42" s="25"/>
      <c r="C42" s="25">
        <v>4210.5</v>
      </c>
      <c r="D42" s="45" t="s">
        <v>9</v>
      </c>
      <c r="E42" s="48">
        <v>15</v>
      </c>
    </row>
    <row r="43" spans="1:6" s="26" customFormat="1" ht="15.75" thickBot="1">
      <c r="A43" s="25" t="s">
        <v>57</v>
      </c>
      <c r="B43" s="25"/>
      <c r="C43" s="25">
        <v>8444.23</v>
      </c>
      <c r="D43" s="45" t="s">
        <v>10</v>
      </c>
      <c r="E43" s="48">
        <v>1</v>
      </c>
    </row>
    <row r="44" spans="1:6" s="26" customFormat="1" ht="15.75" thickBot="1">
      <c r="A44" s="25" t="s">
        <v>58</v>
      </c>
      <c r="B44" s="25"/>
      <c r="C44" s="25">
        <v>7046.28</v>
      </c>
      <c r="D44" s="45" t="s">
        <v>9</v>
      </c>
      <c r="E44" s="48">
        <v>6</v>
      </c>
    </row>
    <row r="45" spans="1:6" s="26" customFormat="1" ht="15.75" thickBot="1">
      <c r="A45" s="25" t="s">
        <v>59</v>
      </c>
      <c r="B45" s="25"/>
      <c r="C45" s="25">
        <v>3073.6</v>
      </c>
      <c r="D45" s="45" t="s">
        <v>9</v>
      </c>
      <c r="E45" s="48">
        <v>4</v>
      </c>
    </row>
    <row r="46" spans="1:6" s="26" customFormat="1" ht="15.75" thickBot="1">
      <c r="A46" s="25" t="s">
        <v>22</v>
      </c>
      <c r="B46" s="25"/>
      <c r="C46" s="25">
        <v>179.6</v>
      </c>
      <c r="D46" s="45" t="s">
        <v>10</v>
      </c>
      <c r="E46" s="48">
        <v>1</v>
      </c>
    </row>
    <row r="47" spans="1:6" s="26" customFormat="1" ht="15.75" thickBot="1">
      <c r="A47" s="25" t="s">
        <v>76</v>
      </c>
      <c r="B47" s="25"/>
      <c r="C47" s="25">
        <v>3352.52</v>
      </c>
      <c r="D47" s="45" t="s">
        <v>10</v>
      </c>
      <c r="E47" s="48">
        <v>4</v>
      </c>
    </row>
    <row r="48" spans="1:6" s="26" customFormat="1" ht="15.75" thickBot="1">
      <c r="A48" s="25" t="s">
        <v>23</v>
      </c>
      <c r="B48" s="25"/>
      <c r="C48" s="25">
        <v>7023.64</v>
      </c>
      <c r="D48" s="45" t="s">
        <v>24</v>
      </c>
      <c r="E48" s="48">
        <v>26</v>
      </c>
    </row>
    <row r="49" spans="1:5" s="26" customFormat="1" ht="15.75" thickBot="1">
      <c r="A49" s="25" t="s">
        <v>12</v>
      </c>
      <c r="B49" s="25"/>
      <c r="C49" s="25">
        <v>3190.56</v>
      </c>
      <c r="D49" s="45" t="s">
        <v>9</v>
      </c>
      <c r="E49" s="48">
        <v>16</v>
      </c>
    </row>
    <row r="50" spans="1:5" s="26" customFormat="1" ht="15.75" thickBot="1">
      <c r="A50" s="25" t="s">
        <v>82</v>
      </c>
      <c r="B50" s="25"/>
      <c r="C50" s="25">
        <v>621.53</v>
      </c>
      <c r="D50" s="45" t="s">
        <v>26</v>
      </c>
      <c r="E50" s="48">
        <v>1</v>
      </c>
    </row>
    <row r="51" spans="1:5" s="13" customFormat="1" outlineLevel="2">
      <c r="A51" s="34"/>
      <c r="B51" s="35"/>
      <c r="C51" s="32"/>
      <c r="D51" s="28"/>
      <c r="E51" s="36"/>
    </row>
    <row r="52" spans="1:5" s="13" customFormat="1" ht="28.5">
      <c r="A52" s="24" t="s">
        <v>27</v>
      </c>
      <c r="B52" s="21" t="e">
        <f>#REF!+#REF!</f>
        <v>#REF!</v>
      </c>
      <c r="C52" s="22">
        <v>0</v>
      </c>
      <c r="D52" s="23"/>
      <c r="E52" s="36"/>
    </row>
    <row r="53" spans="1:5" s="13" customFormat="1" ht="28.5">
      <c r="A53" s="24" t="s">
        <v>30</v>
      </c>
      <c r="B53" s="21" t="e">
        <f>SUM(#REF!)</f>
        <v>#REF!</v>
      </c>
      <c r="C53" s="22">
        <v>0</v>
      </c>
      <c r="D53" s="23"/>
      <c r="E53" s="23"/>
    </row>
    <row r="54" spans="1:5" s="13" customFormat="1" ht="28.5">
      <c r="A54" s="24" t="s">
        <v>31</v>
      </c>
      <c r="B54" s="21" t="e">
        <f>#REF!</f>
        <v>#REF!</v>
      </c>
      <c r="C54" s="22">
        <v>0</v>
      </c>
      <c r="D54" s="23"/>
      <c r="E54" s="23"/>
    </row>
    <row r="55" spans="1:5" s="13" customFormat="1" ht="29.25" thickBot="1">
      <c r="A55" s="24" t="s">
        <v>32</v>
      </c>
      <c r="B55" s="21" t="e">
        <f>#REF!+#REF!</f>
        <v>#REF!</v>
      </c>
      <c r="C55" s="22">
        <f>C56</f>
        <v>3127.8</v>
      </c>
      <c r="D55" s="23"/>
      <c r="E55" s="23"/>
    </row>
    <row r="56" spans="1:5" s="26" customFormat="1" ht="15.75" thickBot="1">
      <c r="A56" s="25" t="s">
        <v>56</v>
      </c>
      <c r="B56" s="25"/>
      <c r="C56" s="25">
        <v>3127.8</v>
      </c>
      <c r="D56" s="45" t="s">
        <v>9</v>
      </c>
      <c r="E56" s="48">
        <v>10</v>
      </c>
    </row>
    <row r="57" spans="1:5" s="13" customFormat="1" ht="28.5">
      <c r="A57" s="24" t="s">
        <v>33</v>
      </c>
      <c r="B57" s="21" t="e">
        <f>#REF!</f>
        <v>#REF!</v>
      </c>
      <c r="C57" s="22">
        <v>0</v>
      </c>
      <c r="D57" s="23"/>
      <c r="E57" s="28"/>
    </row>
    <row r="58" spans="1:5" s="13" customFormat="1" ht="29.25" thickBot="1">
      <c r="A58" s="24" t="s">
        <v>34</v>
      </c>
      <c r="B58" s="21" t="e">
        <f>B60+#REF!</f>
        <v>#REF!</v>
      </c>
      <c r="C58" s="22">
        <f>C59+C60</f>
        <v>28233.75</v>
      </c>
      <c r="D58" s="23"/>
      <c r="E58" s="23"/>
    </row>
    <row r="59" spans="1:5" s="26" customFormat="1" ht="15.75" thickBot="1">
      <c r="A59" s="25" t="s">
        <v>60</v>
      </c>
      <c r="B59" s="25"/>
      <c r="C59" s="25">
        <v>11582.45</v>
      </c>
      <c r="D59" s="45" t="s">
        <v>8</v>
      </c>
      <c r="E59" s="48">
        <v>24487.200000000001</v>
      </c>
    </row>
    <row r="60" spans="1:5" s="26" customFormat="1" ht="15.75" thickBot="1">
      <c r="A60" s="25" t="s">
        <v>61</v>
      </c>
      <c r="B60" s="25"/>
      <c r="C60" s="25">
        <v>16651.3</v>
      </c>
      <c r="D60" s="45" t="s">
        <v>8</v>
      </c>
      <c r="E60" s="48">
        <v>24487.200000000001</v>
      </c>
    </row>
    <row r="61" spans="1:5" s="13" customFormat="1" ht="43.5" thickBot="1">
      <c r="A61" s="24" t="s">
        <v>35</v>
      </c>
      <c r="B61" s="21">
        <f>B62</f>
        <v>0</v>
      </c>
      <c r="C61" s="22">
        <f>C62+C63</f>
        <v>5558.4</v>
      </c>
      <c r="D61" s="23"/>
      <c r="E61" s="36"/>
    </row>
    <row r="62" spans="1:5" s="26" customFormat="1" ht="15.75" thickBot="1">
      <c r="A62" s="25" t="s">
        <v>41</v>
      </c>
      <c r="B62" s="25"/>
      <c r="C62" s="25">
        <v>1389.6</v>
      </c>
      <c r="D62" s="45" t="s">
        <v>8</v>
      </c>
      <c r="E62" s="48">
        <v>965</v>
      </c>
    </row>
    <row r="63" spans="1:5" s="26" customFormat="1" ht="15.75" thickBot="1">
      <c r="A63" s="25" t="s">
        <v>41</v>
      </c>
      <c r="B63" s="25"/>
      <c r="C63" s="25">
        <v>4168.8</v>
      </c>
      <c r="D63" s="45" t="s">
        <v>8</v>
      </c>
      <c r="E63" s="48">
        <v>2895</v>
      </c>
    </row>
    <row r="64" spans="1:5" s="13" customFormat="1" ht="57.75" thickBot="1">
      <c r="A64" s="24" t="s">
        <v>36</v>
      </c>
      <c r="B64" s="21" t="e">
        <f>SUM(#REF!)</f>
        <v>#REF!</v>
      </c>
      <c r="C64" s="22">
        <f>C65+C66+C67+C68</f>
        <v>130859.58</v>
      </c>
      <c r="D64" s="23"/>
      <c r="E64" s="36"/>
    </row>
    <row r="65" spans="1:5" s="26" customFormat="1" ht="15.75" thickBot="1">
      <c r="A65" s="25" t="s">
        <v>95</v>
      </c>
      <c r="B65" s="25"/>
      <c r="C65" s="25">
        <v>416.28</v>
      </c>
      <c r="D65" s="45" t="s">
        <v>8</v>
      </c>
      <c r="E65" s="48">
        <v>24487.200000000001</v>
      </c>
    </row>
    <row r="66" spans="1:5" s="26" customFormat="1" ht="15.75" thickBot="1">
      <c r="A66" s="25" t="s">
        <v>54</v>
      </c>
      <c r="B66" s="25"/>
      <c r="C66" s="25">
        <v>416.28</v>
      </c>
      <c r="D66" s="45" t="s">
        <v>8</v>
      </c>
      <c r="E66" s="48">
        <v>24487.200000000001</v>
      </c>
    </row>
    <row r="67" spans="1:5" s="26" customFormat="1" ht="15.75" thickBot="1">
      <c r="A67" s="25" t="s">
        <v>96</v>
      </c>
      <c r="B67" s="25"/>
      <c r="C67" s="25">
        <v>69053.88</v>
      </c>
      <c r="D67" s="45" t="s">
        <v>8</v>
      </c>
      <c r="E67" s="48">
        <v>24487.200000000001</v>
      </c>
    </row>
    <row r="68" spans="1:5" s="26" customFormat="1" ht="15.75" thickBot="1">
      <c r="A68" s="25" t="s">
        <v>65</v>
      </c>
      <c r="B68" s="25"/>
      <c r="C68" s="25">
        <v>60973.14</v>
      </c>
      <c r="D68" s="45" t="s">
        <v>8</v>
      </c>
      <c r="E68" s="48">
        <v>24487.200000000001</v>
      </c>
    </row>
    <row r="69" spans="1:5" s="13" customFormat="1">
      <c r="A69" s="24" t="s">
        <v>37</v>
      </c>
      <c r="B69" s="21">
        <f>B70</f>
        <v>4067.7966101694919</v>
      </c>
      <c r="C69" s="22">
        <f>C70+C71</f>
        <v>35816.94</v>
      </c>
      <c r="D69" s="23"/>
      <c r="E69" s="36"/>
    </row>
    <row r="70" spans="1:5" s="13" customFormat="1" ht="30">
      <c r="A70" s="38" t="s">
        <v>13</v>
      </c>
      <c r="B70" s="27">
        <f>C70/1.18</f>
        <v>4067.7966101694919</v>
      </c>
      <c r="C70" s="37">
        <f>E70*5*12</f>
        <v>4800</v>
      </c>
      <c r="D70" s="39" t="s">
        <v>14</v>
      </c>
      <c r="E70" s="23">
        <v>80</v>
      </c>
    </row>
    <row r="71" spans="1:5" s="13" customFormat="1">
      <c r="A71" s="26" t="s">
        <v>43</v>
      </c>
      <c r="B71" s="27"/>
      <c r="C71" s="37">
        <v>31016.94</v>
      </c>
      <c r="D71" s="39"/>
      <c r="E71" s="23"/>
    </row>
    <row r="72" spans="1:5" s="13" customFormat="1">
      <c r="A72" s="20" t="s">
        <v>97</v>
      </c>
      <c r="B72" s="40" t="e">
        <f>B14+B17+B20+#REF!+B38+B52+B53+B54+B55+B57+B58+B61+B64+B69</f>
        <v>#REF!</v>
      </c>
      <c r="C72" s="22">
        <f>C14++C17+C20+C23+C30+C38+C52+C53+C55+C57+C58+C61+C64</f>
        <v>1238168.9899999998</v>
      </c>
      <c r="D72" s="23"/>
      <c r="E72" s="28"/>
    </row>
    <row r="73" spans="1:5" s="13" customFormat="1">
      <c r="A73" s="20" t="s">
        <v>98</v>
      </c>
      <c r="B73" s="41"/>
      <c r="C73" s="22">
        <f>C72*1.18+C69</f>
        <v>1496856.3481999997</v>
      </c>
      <c r="D73" s="23"/>
      <c r="E73" s="23"/>
    </row>
    <row r="74" spans="1:5" s="13" customFormat="1">
      <c r="A74" s="20" t="s">
        <v>99</v>
      </c>
      <c r="B74" s="41"/>
      <c r="C74" s="22">
        <f>C4+C6+C9-C73</f>
        <v>-440264.20819999953</v>
      </c>
      <c r="D74" s="23"/>
      <c r="E74" s="23"/>
    </row>
    <row r="75" spans="1:5" s="13" customFormat="1" ht="28.5">
      <c r="A75" s="24" t="s">
        <v>100</v>
      </c>
      <c r="B75" s="21"/>
      <c r="C75" s="22">
        <f>(C74)+(C8)</f>
        <v>-394526.23819999956</v>
      </c>
      <c r="D75" s="23"/>
      <c r="E75" s="23"/>
    </row>
    <row r="76" spans="1:5" s="13" customFormat="1">
      <c r="A76" s="42"/>
      <c r="B76" s="12"/>
      <c r="C76" s="43"/>
      <c r="D76" s="44"/>
      <c r="E76" s="44"/>
    </row>
  </sheetData>
  <mergeCells count="4">
    <mergeCell ref="A1:E1"/>
    <mergeCell ref="A13:E13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85"/>
  <sheetViews>
    <sheetView topLeftCell="A64" workbookViewId="0">
      <selection activeCell="A81" activeCellId="1" sqref="A77:XFD77 A81:XFD81"/>
    </sheetView>
  </sheetViews>
  <sheetFormatPr defaultRowHeight="15"/>
  <cols>
    <col min="1" max="1" width="40.85546875" customWidth="1"/>
    <col min="2" max="2" width="40.85546875" style="6" hidden="1" customWidth="1"/>
  </cols>
  <sheetData>
    <row r="2" spans="1:5">
      <c r="A2" s="6"/>
      <c r="C2" s="6"/>
      <c r="D2" s="6"/>
      <c r="E2" s="6"/>
    </row>
    <row r="3" spans="1:5">
      <c r="A3" s="6"/>
      <c r="C3" s="6"/>
      <c r="D3" s="6"/>
      <c r="E3" s="6"/>
    </row>
    <row r="4" spans="1:5" ht="15.75" thickBot="1">
      <c r="A4" s="6"/>
      <c r="C4" s="6"/>
      <c r="D4" s="6"/>
      <c r="E4" s="6"/>
    </row>
    <row r="5" spans="1:5" ht="15.75" thickBot="1">
      <c r="A5" s="7" t="s">
        <v>44</v>
      </c>
      <c r="B5" s="7"/>
      <c r="C5" s="7" t="s">
        <v>45</v>
      </c>
      <c r="D5" s="7" t="s">
        <v>46</v>
      </c>
      <c r="E5" s="7" t="s">
        <v>47</v>
      </c>
    </row>
    <row r="6" spans="1:5" s="10" customFormat="1" ht="15.75" thickBot="1">
      <c r="A6" s="9" t="s">
        <v>48</v>
      </c>
      <c r="B6" s="9"/>
      <c r="C6" s="9">
        <v>55252.6</v>
      </c>
      <c r="D6" s="9" t="s">
        <v>18</v>
      </c>
      <c r="E6" s="9">
        <v>1027</v>
      </c>
    </row>
    <row r="7" spans="1:5" ht="15.75" thickBot="1">
      <c r="A7" s="8"/>
      <c r="B7" s="8"/>
      <c r="C7" s="8">
        <v>55252.6</v>
      </c>
      <c r="D7" s="8"/>
      <c r="E7" s="8">
        <v>1027</v>
      </c>
    </row>
    <row r="8" spans="1:5" s="10" customFormat="1" ht="15.75" thickBot="1">
      <c r="A8" s="9" t="s">
        <v>49</v>
      </c>
      <c r="B8" s="9"/>
      <c r="C8" s="9">
        <v>56059.6</v>
      </c>
      <c r="D8" s="9" t="s">
        <v>18</v>
      </c>
      <c r="E8" s="9">
        <v>1042</v>
      </c>
    </row>
    <row r="9" spans="1:5" ht="15.75" thickBot="1">
      <c r="A9" s="8"/>
      <c r="B9" s="8"/>
      <c r="C9" s="8">
        <v>56059.6</v>
      </c>
      <c r="D9" s="8"/>
      <c r="E9" s="8">
        <v>1042</v>
      </c>
    </row>
    <row r="10" spans="1:5" s="10" customFormat="1" ht="15.75" thickBot="1">
      <c r="A10" s="9" t="s">
        <v>28</v>
      </c>
      <c r="B10" s="9"/>
      <c r="C10" s="9">
        <v>484.53</v>
      </c>
      <c r="D10" s="9" t="s">
        <v>29</v>
      </c>
      <c r="E10" s="9">
        <v>1</v>
      </c>
    </row>
    <row r="11" spans="1:5" ht="15.75" thickBot="1">
      <c r="A11" s="8"/>
      <c r="B11" s="8"/>
      <c r="C11" s="8">
        <v>484.53</v>
      </c>
      <c r="D11" s="8"/>
      <c r="E11" s="8">
        <v>1</v>
      </c>
    </row>
    <row r="12" spans="1:5" s="10" customFormat="1" ht="15.75" thickBot="1">
      <c r="A12" s="9" t="s">
        <v>50</v>
      </c>
      <c r="B12" s="9"/>
      <c r="C12" s="9">
        <v>1958.98</v>
      </c>
      <c r="D12" s="9" t="s">
        <v>8</v>
      </c>
      <c r="E12" s="9">
        <v>24487.200000000001</v>
      </c>
    </row>
    <row r="13" spans="1:5" ht="15.75" thickBot="1">
      <c r="A13" s="8"/>
      <c r="B13" s="8"/>
      <c r="C13" s="8">
        <v>1958.98</v>
      </c>
      <c r="D13" s="8"/>
      <c r="E13" s="8">
        <v>24487.200000000001</v>
      </c>
    </row>
    <row r="14" spans="1:5" s="10" customFormat="1" ht="15.75" thickBot="1">
      <c r="A14" s="9" t="s">
        <v>51</v>
      </c>
      <c r="B14" s="9"/>
      <c r="C14" s="9">
        <v>2203.85</v>
      </c>
      <c r="D14" s="9" t="s">
        <v>8</v>
      </c>
      <c r="E14" s="9">
        <v>24487.200000000001</v>
      </c>
    </row>
    <row r="15" spans="1:5" ht="15.75" thickBot="1">
      <c r="A15" s="8"/>
      <c r="B15" s="8"/>
      <c r="C15" s="8">
        <v>2203.85</v>
      </c>
      <c r="D15" s="8"/>
      <c r="E15" s="8">
        <v>24487.200000000001</v>
      </c>
    </row>
    <row r="16" spans="1:5" s="10" customFormat="1" ht="15.75" thickBot="1">
      <c r="A16" s="9" t="s">
        <v>41</v>
      </c>
      <c r="B16" s="9"/>
      <c r="C16" s="9">
        <v>1389.6</v>
      </c>
      <c r="D16" s="9" t="s">
        <v>8</v>
      </c>
      <c r="E16" s="9">
        <v>965</v>
      </c>
    </row>
    <row r="17" spans="1:5" s="10" customFormat="1" ht="15.75" thickBot="1">
      <c r="A17" s="9" t="s">
        <v>41</v>
      </c>
      <c r="B17" s="9"/>
      <c r="C17" s="9">
        <v>4168.8</v>
      </c>
      <c r="D17" s="9" t="s">
        <v>8</v>
      </c>
      <c r="E17" s="9">
        <v>2895</v>
      </c>
    </row>
    <row r="18" spans="1:5" ht="15.75" thickBot="1">
      <c r="A18" s="8"/>
      <c r="B18" s="8"/>
      <c r="C18" s="8">
        <v>5558.4</v>
      </c>
      <c r="D18" s="8"/>
      <c r="E18" s="8">
        <v>3860</v>
      </c>
    </row>
    <row r="19" spans="1:5" s="10" customFormat="1" ht="15.75" thickBot="1">
      <c r="A19" s="9" t="s">
        <v>25</v>
      </c>
      <c r="B19" s="9"/>
      <c r="C19" s="9">
        <v>4046.8</v>
      </c>
      <c r="D19" s="9" t="s">
        <v>26</v>
      </c>
      <c r="E19" s="9">
        <v>5</v>
      </c>
    </row>
    <row r="20" spans="1:5" ht="15.75" thickBot="1">
      <c r="A20" s="8"/>
      <c r="B20" s="8"/>
      <c r="C20" s="8">
        <v>4046.8</v>
      </c>
      <c r="D20" s="8"/>
      <c r="E20" s="8">
        <v>5</v>
      </c>
    </row>
    <row r="21" spans="1:5" s="10" customFormat="1" ht="15.75" thickBot="1">
      <c r="A21" s="9" t="s">
        <v>52</v>
      </c>
      <c r="B21" s="9"/>
      <c r="C21" s="9">
        <v>5243.6</v>
      </c>
      <c r="D21" s="9" t="s">
        <v>10</v>
      </c>
      <c r="E21" s="9">
        <v>5</v>
      </c>
    </row>
    <row r="22" spans="1:5" ht="15.75" thickBot="1">
      <c r="A22" s="8"/>
      <c r="B22" s="8"/>
      <c r="C22" s="8">
        <v>5243.6</v>
      </c>
      <c r="D22" s="8"/>
      <c r="E22" s="8">
        <v>5</v>
      </c>
    </row>
    <row r="23" spans="1:5" s="10" customFormat="1" ht="15.75" thickBot="1">
      <c r="A23" s="9" t="s">
        <v>53</v>
      </c>
      <c r="B23" s="9"/>
      <c r="C23" s="9">
        <v>416.28</v>
      </c>
      <c r="D23" s="9" t="s">
        <v>8</v>
      </c>
      <c r="E23" s="9">
        <v>24487.200000000001</v>
      </c>
    </row>
    <row r="24" spans="1:5" ht="15.75" thickBot="1">
      <c r="A24" s="8"/>
      <c r="B24" s="8"/>
      <c r="C24" s="8">
        <v>416.28</v>
      </c>
      <c r="D24" s="8"/>
      <c r="E24" s="8">
        <v>24487.200000000001</v>
      </c>
    </row>
    <row r="25" spans="1:5" s="10" customFormat="1" ht="15.75" thickBot="1">
      <c r="A25" s="9" t="s">
        <v>54</v>
      </c>
      <c r="B25" s="9"/>
      <c r="C25" s="9">
        <v>416.28</v>
      </c>
      <c r="D25" s="9" t="s">
        <v>8</v>
      </c>
      <c r="E25" s="9">
        <v>24487.200000000001</v>
      </c>
    </row>
    <row r="26" spans="1:5" ht="15.75" thickBot="1">
      <c r="A26" s="8"/>
      <c r="B26" s="8"/>
      <c r="C26" s="8">
        <v>416.28</v>
      </c>
      <c r="D26" s="8"/>
      <c r="E26" s="8">
        <v>24487.200000000001</v>
      </c>
    </row>
    <row r="27" spans="1:5" s="10" customFormat="1" ht="15.75" thickBot="1">
      <c r="A27" s="9" t="s">
        <v>55</v>
      </c>
      <c r="B27" s="9"/>
      <c r="C27" s="9">
        <v>4210.5</v>
      </c>
      <c r="D27" s="9" t="s">
        <v>9</v>
      </c>
      <c r="E27" s="9">
        <v>15</v>
      </c>
    </row>
    <row r="28" spans="1:5" ht="15.75" thickBot="1">
      <c r="A28" s="8"/>
      <c r="B28" s="8"/>
      <c r="C28" s="8">
        <v>4210.5</v>
      </c>
      <c r="D28" s="8"/>
      <c r="E28" s="8">
        <v>15</v>
      </c>
    </row>
    <row r="29" spans="1:5" s="10" customFormat="1" ht="15.75" thickBot="1">
      <c r="A29" s="9" t="s">
        <v>56</v>
      </c>
      <c r="B29" s="9"/>
      <c r="C29" s="9">
        <v>3127.8</v>
      </c>
      <c r="D29" s="9" t="s">
        <v>9</v>
      </c>
      <c r="E29" s="9">
        <v>10</v>
      </c>
    </row>
    <row r="30" spans="1:5" ht="15.75" thickBot="1">
      <c r="A30" s="8"/>
      <c r="B30" s="8"/>
      <c r="C30" s="8">
        <v>3127.8</v>
      </c>
      <c r="D30" s="8"/>
      <c r="E30" s="8">
        <v>10</v>
      </c>
    </row>
    <row r="31" spans="1:5" s="10" customFormat="1" ht="15.75" thickBot="1">
      <c r="A31" s="9" t="s">
        <v>57</v>
      </c>
      <c r="B31" s="9"/>
      <c r="C31" s="9">
        <v>8444.23</v>
      </c>
      <c r="D31" s="9" t="s">
        <v>10</v>
      </c>
      <c r="E31" s="9">
        <v>1</v>
      </c>
    </row>
    <row r="32" spans="1:5" ht="15.75" thickBot="1">
      <c r="A32" s="8"/>
      <c r="B32" s="8"/>
      <c r="C32" s="8">
        <v>8444.23</v>
      </c>
      <c r="D32" s="8"/>
      <c r="E32" s="8">
        <v>1</v>
      </c>
    </row>
    <row r="33" spans="1:5" s="10" customFormat="1" ht="15.75" thickBot="1">
      <c r="A33" s="9" t="s">
        <v>58</v>
      </c>
      <c r="B33" s="9"/>
      <c r="C33" s="9">
        <v>7046.28</v>
      </c>
      <c r="D33" s="9" t="s">
        <v>9</v>
      </c>
      <c r="E33" s="9">
        <v>6</v>
      </c>
    </row>
    <row r="34" spans="1:5" ht="15.75" thickBot="1">
      <c r="A34" s="8"/>
      <c r="B34" s="8"/>
      <c r="C34" s="8">
        <v>7046.28</v>
      </c>
      <c r="D34" s="8"/>
      <c r="E34" s="8">
        <v>6</v>
      </c>
    </row>
    <row r="35" spans="1:5" s="10" customFormat="1" ht="15.75" thickBot="1">
      <c r="A35" s="9" t="s">
        <v>59</v>
      </c>
      <c r="B35" s="9"/>
      <c r="C35" s="9">
        <v>3073.6</v>
      </c>
      <c r="D35" s="9" t="s">
        <v>9</v>
      </c>
      <c r="E35" s="9">
        <v>4</v>
      </c>
    </row>
    <row r="36" spans="1:5" ht="15.75" thickBot="1">
      <c r="A36" s="8"/>
      <c r="B36" s="8"/>
      <c r="C36" s="8">
        <v>3073.6</v>
      </c>
      <c r="D36" s="8"/>
      <c r="E36" s="8">
        <v>4</v>
      </c>
    </row>
    <row r="37" spans="1:5" s="10" customFormat="1" ht="15.75" thickBot="1">
      <c r="A37" s="9" t="s">
        <v>60</v>
      </c>
      <c r="B37" s="9"/>
      <c r="C37" s="9">
        <v>11582.45</v>
      </c>
      <c r="D37" s="9" t="s">
        <v>8</v>
      </c>
      <c r="E37" s="9">
        <v>24487.200000000001</v>
      </c>
    </row>
    <row r="38" spans="1:5" ht="15.75" thickBot="1">
      <c r="A38" s="8"/>
      <c r="B38" s="8"/>
      <c r="C38" s="8">
        <v>11582.45</v>
      </c>
      <c r="D38" s="8"/>
      <c r="E38" s="8">
        <v>24487.200000000001</v>
      </c>
    </row>
    <row r="39" spans="1:5" s="10" customFormat="1" ht="15.75" thickBot="1">
      <c r="A39" s="9" t="s">
        <v>61</v>
      </c>
      <c r="B39" s="9"/>
      <c r="C39" s="9">
        <v>16651.3</v>
      </c>
      <c r="D39" s="9" t="s">
        <v>8</v>
      </c>
      <c r="E39" s="9">
        <v>24487.200000000001</v>
      </c>
    </row>
    <row r="40" spans="1:5" ht="15.75" thickBot="1">
      <c r="A40" s="8"/>
      <c r="B40" s="8"/>
      <c r="C40" s="8">
        <v>16651.3</v>
      </c>
      <c r="D40" s="8"/>
      <c r="E40" s="8">
        <v>24487.200000000001</v>
      </c>
    </row>
    <row r="41" spans="1:5" s="10" customFormat="1" ht="15.75" thickBot="1">
      <c r="A41" s="9" t="s">
        <v>62</v>
      </c>
      <c r="B41" s="9"/>
      <c r="C41" s="9">
        <v>30364.14</v>
      </c>
      <c r="D41" s="9" t="s">
        <v>8</v>
      </c>
      <c r="E41" s="9">
        <v>24487.200000000001</v>
      </c>
    </row>
    <row r="42" spans="1:5" ht="15.75" thickBot="1">
      <c r="A42" s="8"/>
      <c r="B42" s="8"/>
      <c r="C42" s="8">
        <v>30364.14</v>
      </c>
      <c r="D42" s="8"/>
      <c r="E42" s="8">
        <v>24487.200000000001</v>
      </c>
    </row>
    <row r="43" spans="1:5" s="10" customFormat="1" ht="15.75" thickBot="1">
      <c r="A43" s="9" t="s">
        <v>63</v>
      </c>
      <c r="B43" s="9"/>
      <c r="C43" s="9">
        <v>39669.24</v>
      </c>
      <c r="D43" s="9" t="s">
        <v>8</v>
      </c>
      <c r="E43" s="9">
        <v>24487.200000000001</v>
      </c>
    </row>
    <row r="44" spans="1:5" ht="15.75" thickBot="1">
      <c r="A44" s="8"/>
      <c r="B44" s="8"/>
      <c r="C44" s="8">
        <v>39669.24</v>
      </c>
      <c r="D44" s="8"/>
      <c r="E44" s="8">
        <v>24487.200000000001</v>
      </c>
    </row>
    <row r="45" spans="1:5" s="10" customFormat="1" ht="15.75" thickBot="1">
      <c r="A45" s="9" t="s">
        <v>64</v>
      </c>
      <c r="B45" s="9"/>
      <c r="C45" s="9">
        <v>69053.88</v>
      </c>
      <c r="D45" s="9" t="s">
        <v>8</v>
      </c>
      <c r="E45" s="9">
        <v>24487.200000000001</v>
      </c>
    </row>
    <row r="46" spans="1:5" ht="15.75" thickBot="1">
      <c r="A46" s="8"/>
      <c r="B46" s="8"/>
      <c r="C46" s="8">
        <v>69053.88</v>
      </c>
      <c r="D46" s="8"/>
      <c r="E46" s="8">
        <v>24487.200000000001</v>
      </c>
    </row>
    <row r="47" spans="1:5" s="10" customFormat="1" ht="15.75" thickBot="1">
      <c r="A47" s="9" t="s">
        <v>65</v>
      </c>
      <c r="B47" s="9"/>
      <c r="C47" s="9">
        <v>60973.14</v>
      </c>
      <c r="D47" s="9" t="s">
        <v>8</v>
      </c>
      <c r="E47" s="9">
        <v>24487.200000000001</v>
      </c>
    </row>
    <row r="48" spans="1:5" ht="15.75" thickBot="1">
      <c r="A48" s="8"/>
      <c r="B48" s="8"/>
      <c r="C48" s="8">
        <v>60973.14</v>
      </c>
      <c r="D48" s="8"/>
      <c r="E48" s="8">
        <v>24487.200000000001</v>
      </c>
    </row>
    <row r="49" spans="1:5" s="10" customFormat="1" ht="15.75" thickBot="1">
      <c r="A49" s="9" t="s">
        <v>66</v>
      </c>
      <c r="B49" s="9"/>
      <c r="C49" s="9">
        <v>93541.1</v>
      </c>
      <c r="D49" s="9" t="s">
        <v>8</v>
      </c>
      <c r="E49" s="9">
        <v>24487.200000000001</v>
      </c>
    </row>
    <row r="50" spans="1:5" ht="15.75" thickBot="1">
      <c r="A50" s="8"/>
      <c r="B50" s="8"/>
      <c r="C50" s="8">
        <v>93541.1</v>
      </c>
      <c r="D50" s="8"/>
      <c r="E50" s="8">
        <v>24487.200000000001</v>
      </c>
    </row>
    <row r="51" spans="1:5" s="10" customFormat="1" ht="15.75" thickBot="1">
      <c r="A51" s="9" t="s">
        <v>67</v>
      </c>
      <c r="B51" s="9"/>
      <c r="C51" s="9">
        <v>87174.43</v>
      </c>
      <c r="D51" s="9" t="s">
        <v>8</v>
      </c>
      <c r="E51" s="9">
        <v>24487.200000000001</v>
      </c>
    </row>
    <row r="52" spans="1:5" ht="15.75" thickBot="1">
      <c r="A52" s="8"/>
      <c r="B52" s="8"/>
      <c r="C52" s="8">
        <v>87174.43</v>
      </c>
      <c r="D52" s="8"/>
      <c r="E52" s="8">
        <v>24487.200000000001</v>
      </c>
    </row>
    <row r="53" spans="1:5" s="10" customFormat="1" ht="15.75" thickBot="1">
      <c r="A53" s="9" t="s">
        <v>22</v>
      </c>
      <c r="B53" s="9"/>
      <c r="C53" s="9">
        <v>179.6</v>
      </c>
      <c r="D53" s="9" t="s">
        <v>10</v>
      </c>
      <c r="E53" s="9">
        <v>1</v>
      </c>
    </row>
    <row r="54" spans="1:5" ht="15.75" thickBot="1">
      <c r="A54" s="8"/>
      <c r="B54" s="8"/>
      <c r="C54" s="8">
        <v>179.6</v>
      </c>
      <c r="D54" s="8"/>
      <c r="E54" s="8">
        <v>1</v>
      </c>
    </row>
    <row r="55" spans="1:5" s="10" customFormat="1" ht="15.75" thickBot="1">
      <c r="A55" s="9" t="s">
        <v>68</v>
      </c>
      <c r="B55" s="9"/>
      <c r="C55" s="9">
        <v>1182.56</v>
      </c>
      <c r="D55" s="9" t="s">
        <v>8</v>
      </c>
      <c r="E55" s="9">
        <v>4</v>
      </c>
    </row>
    <row r="56" spans="1:5" ht="15.75" thickBot="1">
      <c r="A56" s="8"/>
      <c r="B56" s="8"/>
      <c r="C56" s="8">
        <v>1182.56</v>
      </c>
      <c r="D56" s="8"/>
      <c r="E56" s="8">
        <v>4</v>
      </c>
    </row>
    <row r="57" spans="1:5" s="10" customFormat="1" ht="15.75" thickBot="1">
      <c r="A57" s="9" t="s">
        <v>69</v>
      </c>
      <c r="B57" s="9"/>
      <c r="C57" s="9">
        <v>1861.02</v>
      </c>
      <c r="D57" s="9" t="s">
        <v>8</v>
      </c>
      <c r="E57" s="9">
        <v>24487.200000000001</v>
      </c>
    </row>
    <row r="58" spans="1:5" ht="15.75" thickBot="1">
      <c r="A58" s="8"/>
      <c r="B58" s="8"/>
      <c r="C58" s="8">
        <v>1861.02</v>
      </c>
      <c r="D58" s="8"/>
      <c r="E58" s="8">
        <v>24487.200000000001</v>
      </c>
    </row>
    <row r="59" spans="1:5" s="10" customFormat="1" ht="15.75" thickBot="1">
      <c r="A59" s="9" t="s">
        <v>70</v>
      </c>
      <c r="B59" s="9"/>
      <c r="C59" s="9">
        <v>1958.98</v>
      </c>
      <c r="D59" s="9" t="s">
        <v>8</v>
      </c>
      <c r="E59" s="9">
        <v>24487.200000000001</v>
      </c>
    </row>
    <row r="60" spans="1:5" ht="15.75" thickBot="1">
      <c r="A60" s="8"/>
      <c r="B60" s="8"/>
      <c r="C60" s="8">
        <v>1958.98</v>
      </c>
      <c r="D60" s="8"/>
      <c r="E60" s="8">
        <v>24487.200000000001</v>
      </c>
    </row>
    <row r="61" spans="1:5" s="10" customFormat="1" ht="15.75" thickBot="1">
      <c r="A61" s="9" t="s">
        <v>71</v>
      </c>
      <c r="B61" s="9"/>
      <c r="C61" s="9">
        <v>2448.7199999999998</v>
      </c>
      <c r="D61" s="9" t="s">
        <v>8</v>
      </c>
      <c r="E61" s="9">
        <v>24487.200000000001</v>
      </c>
    </row>
    <row r="62" spans="1:5" ht="15.75" thickBot="1">
      <c r="A62" s="8"/>
      <c r="B62" s="8"/>
      <c r="C62" s="8">
        <v>2448.7199999999998</v>
      </c>
      <c r="D62" s="8"/>
      <c r="E62" s="8">
        <v>24487.200000000001</v>
      </c>
    </row>
    <row r="63" spans="1:5" s="10" customFormat="1" ht="15.75" thickBot="1">
      <c r="A63" s="9" t="s">
        <v>72</v>
      </c>
      <c r="B63" s="9"/>
      <c r="C63" s="9">
        <v>9550.01</v>
      </c>
      <c r="D63" s="9" t="s">
        <v>8</v>
      </c>
      <c r="E63" s="9">
        <v>24487.200000000001</v>
      </c>
    </row>
    <row r="64" spans="1:5" ht="15.75" thickBot="1">
      <c r="A64" s="8"/>
      <c r="B64" s="8"/>
      <c r="C64" s="8">
        <v>9550.01</v>
      </c>
      <c r="D64" s="8"/>
      <c r="E64" s="8">
        <v>24487.200000000001</v>
      </c>
    </row>
    <row r="65" spans="1:5" s="10" customFormat="1" ht="15.75" thickBot="1">
      <c r="A65" s="9" t="s">
        <v>73</v>
      </c>
      <c r="B65" s="9"/>
      <c r="C65" s="9">
        <v>1670.45</v>
      </c>
      <c r="D65" s="9" t="s">
        <v>8</v>
      </c>
      <c r="E65" s="9">
        <v>0.7</v>
      </c>
    </row>
    <row r="66" spans="1:5" ht="15.75" thickBot="1">
      <c r="A66" s="8"/>
      <c r="B66" s="8"/>
      <c r="C66" s="8">
        <v>1670.45</v>
      </c>
      <c r="D66" s="8"/>
      <c r="E66" s="8">
        <v>0.7</v>
      </c>
    </row>
    <row r="67" spans="1:5" s="10" customFormat="1" ht="15.75" thickBot="1">
      <c r="A67" s="9" t="s">
        <v>74</v>
      </c>
      <c r="B67" s="9"/>
      <c r="C67" s="9">
        <v>130.79</v>
      </c>
      <c r="D67" s="9" t="s">
        <v>75</v>
      </c>
      <c r="E67" s="9">
        <v>1</v>
      </c>
    </row>
    <row r="68" spans="1:5" ht="15.75" thickBot="1">
      <c r="A68" s="8"/>
      <c r="B68" s="8"/>
      <c r="C68" s="8">
        <v>130.79</v>
      </c>
      <c r="D68" s="8"/>
      <c r="E68" s="8">
        <v>1</v>
      </c>
    </row>
    <row r="69" spans="1:5" s="10" customFormat="1" ht="15.75" thickBot="1">
      <c r="A69" s="9" t="s">
        <v>76</v>
      </c>
      <c r="B69" s="9"/>
      <c r="C69" s="9">
        <v>3352.52</v>
      </c>
      <c r="D69" s="9" t="s">
        <v>10</v>
      </c>
      <c r="E69" s="9">
        <v>4</v>
      </c>
    </row>
    <row r="70" spans="1:5" ht="15.75" thickBot="1">
      <c r="A70" s="8"/>
      <c r="B70" s="8"/>
      <c r="C70" s="8">
        <v>3352.52</v>
      </c>
      <c r="D70" s="8"/>
      <c r="E70" s="8">
        <v>4</v>
      </c>
    </row>
    <row r="71" spans="1:5" s="10" customFormat="1" ht="15.75" thickBot="1">
      <c r="A71" s="9" t="s">
        <v>39</v>
      </c>
      <c r="B71" s="9"/>
      <c r="C71" s="9">
        <v>227.12</v>
      </c>
      <c r="D71" s="9" t="s">
        <v>40</v>
      </c>
      <c r="E71" s="9">
        <v>1.5</v>
      </c>
    </row>
    <row r="72" spans="1:5" ht="15.75" thickBot="1">
      <c r="A72" s="8"/>
      <c r="B72" s="8"/>
      <c r="C72" s="8">
        <v>227.12</v>
      </c>
      <c r="D72" s="8"/>
      <c r="E72" s="8">
        <v>1.5</v>
      </c>
    </row>
    <row r="73" spans="1:5" s="10" customFormat="1" ht="15.75" thickBot="1">
      <c r="A73" s="9" t="s">
        <v>77</v>
      </c>
      <c r="B73" s="9"/>
      <c r="C73" s="9">
        <v>4633.38</v>
      </c>
      <c r="D73" s="9" t="s">
        <v>8</v>
      </c>
      <c r="E73" s="9">
        <v>2</v>
      </c>
    </row>
    <row r="74" spans="1:5" ht="15.75" thickBot="1">
      <c r="A74" s="8"/>
      <c r="B74" s="8"/>
      <c r="C74" s="8">
        <v>4633.38</v>
      </c>
      <c r="D74" s="8"/>
      <c r="E74" s="8">
        <v>2</v>
      </c>
    </row>
    <row r="75" spans="1:5" s="10" customFormat="1" ht="15.75" thickBot="1">
      <c r="A75" s="9" t="s">
        <v>23</v>
      </c>
      <c r="B75" s="9"/>
      <c r="C75" s="9">
        <v>7023.64</v>
      </c>
      <c r="D75" s="9" t="s">
        <v>24</v>
      </c>
      <c r="E75" s="9">
        <v>26</v>
      </c>
    </row>
    <row r="76" spans="1:5" ht="15.75" thickBot="1">
      <c r="A76" s="8"/>
      <c r="B76" s="8"/>
      <c r="C76" s="8">
        <v>7023.64</v>
      </c>
      <c r="D76" s="8"/>
      <c r="E76" s="8">
        <v>26</v>
      </c>
    </row>
    <row r="77" spans="1:5" s="10" customFormat="1" ht="15.75" thickBot="1">
      <c r="A77" s="9" t="s">
        <v>78</v>
      </c>
      <c r="B77" s="9"/>
      <c r="C77" s="9">
        <v>883.02</v>
      </c>
      <c r="D77" s="9" t="s">
        <v>79</v>
      </c>
      <c r="E77" s="9">
        <v>3</v>
      </c>
    </row>
    <row r="78" spans="1:5" ht="15.75" thickBot="1">
      <c r="A78" s="8"/>
      <c r="B78" s="8"/>
      <c r="C78" s="8">
        <v>883.02</v>
      </c>
      <c r="D78" s="8"/>
      <c r="E78" s="8">
        <v>3</v>
      </c>
    </row>
    <row r="79" spans="1:5" s="10" customFormat="1" ht="15.75" thickBot="1">
      <c r="A79" s="9" t="s">
        <v>12</v>
      </c>
      <c r="B79" s="9"/>
      <c r="C79" s="9">
        <v>3190.56</v>
      </c>
      <c r="D79" s="9" t="s">
        <v>9</v>
      </c>
      <c r="E79" s="9">
        <v>16</v>
      </c>
    </row>
    <row r="80" spans="1:5" ht="15.75" thickBot="1">
      <c r="A80" s="8"/>
      <c r="B80" s="8"/>
      <c r="C80" s="8">
        <v>3190.56</v>
      </c>
      <c r="D80" s="8"/>
      <c r="E80" s="8">
        <v>16</v>
      </c>
    </row>
    <row r="81" spans="1:5" s="10" customFormat="1" ht="15.75" thickBot="1">
      <c r="A81" s="9" t="s">
        <v>80</v>
      </c>
      <c r="B81" s="9"/>
      <c r="C81" s="9">
        <v>632702.07999999996</v>
      </c>
      <c r="D81" s="9" t="s">
        <v>81</v>
      </c>
      <c r="E81" s="9">
        <v>1</v>
      </c>
    </row>
    <row r="82" spans="1:5" ht="15.75" thickBot="1">
      <c r="A82" s="8"/>
      <c r="B82" s="8"/>
      <c r="C82" s="8">
        <v>632702.07999999996</v>
      </c>
      <c r="D82" s="8"/>
      <c r="E82" s="8">
        <v>1</v>
      </c>
    </row>
    <row r="83" spans="1:5" s="10" customFormat="1" ht="15.75" thickBot="1">
      <c r="A83" s="9" t="s">
        <v>82</v>
      </c>
      <c r="B83" s="9"/>
      <c r="C83" s="9">
        <v>621.53</v>
      </c>
      <c r="D83" s="9" t="s">
        <v>26</v>
      </c>
      <c r="E83" s="9">
        <v>1</v>
      </c>
    </row>
    <row r="84" spans="1:5" ht="15.75" thickBot="1">
      <c r="A84" s="8"/>
      <c r="B84" s="8"/>
      <c r="C84" s="8">
        <v>621.53</v>
      </c>
      <c r="D84" s="8"/>
      <c r="E84" s="8">
        <v>1</v>
      </c>
    </row>
    <row r="85" spans="1:5" ht="15.75" thickBot="1">
      <c r="A85" s="8"/>
      <c r="B85" s="8"/>
      <c r="C85" s="8">
        <v>1238168.99</v>
      </c>
      <c r="D85" s="8"/>
      <c r="E85" s="8">
        <v>397832.40000000014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2019-01-29T05:03:49Z</cp:lastPrinted>
  <dcterms:created xsi:type="dcterms:W3CDTF">2018-02-13T05:54:21Z</dcterms:created>
  <dcterms:modified xsi:type="dcterms:W3CDTF">2019-02-28T05:27:23Z</dcterms:modified>
</cp:coreProperties>
</file>