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Лист1!$A$1:$E$66</definedName>
  </definedNames>
  <calcPr calcId="124519" calcMode="manual"/>
</workbook>
</file>

<file path=xl/calcChain.xml><?xml version="1.0" encoding="utf-8"?>
<calcChain xmlns="http://schemas.openxmlformats.org/spreadsheetml/2006/main">
  <c r="C58" i="1"/>
  <c r="C56"/>
  <c r="C53"/>
  <c r="C50"/>
  <c r="C36"/>
  <c r="C29"/>
  <c r="C22"/>
  <c r="C18"/>
  <c r="C15"/>
  <c r="C12"/>
  <c r="C8"/>
  <c r="C10" s="1"/>
  <c r="C9"/>
  <c r="C7"/>
  <c r="C62"/>
  <c r="C63" s="1"/>
  <c r="C64" s="1"/>
  <c r="C65" s="1"/>
  <c r="C66" s="1"/>
  <c r="B62" l="1"/>
  <c r="B58"/>
  <c r="B56"/>
  <c r="B53"/>
  <c r="B50"/>
  <c r="B49"/>
  <c r="B48"/>
  <c r="B47"/>
  <c r="B46"/>
  <c r="B36"/>
  <c r="B18" l="1"/>
  <c r="B15"/>
  <c r="B12"/>
  <c r="B63" l="1"/>
</calcChain>
</file>

<file path=xl/sharedStrings.xml><?xml version="1.0" encoding="utf-8"?>
<sst xmlns="http://schemas.openxmlformats.org/spreadsheetml/2006/main" count="145" uniqueCount="94">
  <si>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</si>
  <si>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</si>
  <si>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</si>
  <si>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</si>
  <si>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</si>
  <si>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</si>
  <si>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</si>
  <si>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</si>
  <si>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</si>
  <si>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</si>
  <si>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</si>
  <si>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</si>
  <si>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</si>
  <si>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</si>
  <si>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</si>
  <si>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</si>
  <si>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</si>
  <si>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</si>
  <si>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</si>
  <si>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</si>
  <si>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</si>
  <si>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</si>
  <si>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</si>
  <si>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</si>
  <si>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</si>
  <si>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</si>
  <si>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</si>
  <si>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</si>
  <si>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</si>
  <si>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</si>
  <si>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</si>
  <si>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</si>
  <si>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</si>
  <si>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</si>
  <si>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</si>
  <si>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</si>
  <si>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</si>
  <si>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</si>
  <si>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</si>
  <si>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</si>
  <si>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</si>
  <si>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</si>
  <si>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</si>
  <si>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</si>
  <si>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</si>
  <si>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</si>
  <si>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</si>
  <si>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</si>
  <si>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</si>
  <si>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</si>
  <si>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</si>
  <si>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</si>
  <si>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</si>
  <si>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</si>
  <si>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</si>
  <si>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</si>
  <si>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</si>
  <si>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</si>
  <si>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</si>
  <si>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</si>
  <si>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</si>
  <si>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</si>
  <si>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</si>
  <si>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</si>
  <si>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</si>
  <si>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</si>
  <si>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</si>
  <si>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Устранение свищей хомутами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</si>
  <si>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</si>
  <si>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</si>
  <si>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</si>
  <si>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>1м</t>
  </si>
  <si>
    <t>навеска замка</t>
  </si>
  <si>
    <t xml:space="preserve">Всего доходов на дому за 2017 г. </t>
  </si>
  <si>
    <t>Выезд а/машины по заявке</t>
  </si>
  <si>
    <t>выезд</t>
  </si>
  <si>
    <t>Освещение подвала</t>
  </si>
  <si>
    <t>Адрес: ул. Баргузинская, д. 41А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</si>
  <si>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</si>
  <si>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</si>
  <si>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</si>
  <si>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</si>
  <si>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Изготовление и установка крышки деревяного чердачного люка</t>
  </si>
  <si>
    <t>Изготовление и установка крышки деревяного чердачн</t>
  </si>
  <si>
    <t>Смена стекол</t>
  </si>
  <si>
    <t>замена эл. лампочки накаливания</t>
  </si>
  <si>
    <t>замена эл.выключателя</t>
  </si>
  <si>
    <t>ремонт штакетного забора</t>
  </si>
  <si>
    <t>Освещение теплоузла</t>
  </si>
  <si>
    <t>Ремонт вентилей д.20-32</t>
  </si>
  <si>
    <t>замена врезки в квартире в полипропилене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</si>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</sst>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8" fillId="0" borderId="2" xfId="2" applyFont="1" applyFill="1" applyBorder="1" applyAlignment="1">
      <alignment vertical="center" wrapText="1"/>
    </xf>
    <xf numFmtId="43" fontId="9" fillId="0" borderId="2" xfId="2" applyFont="1" applyFill="1" applyBorder="1" applyAlignment="1" applyProtection="1">
      <alignment vertical="center" wrapText="1"/>
    </xf>
    <xf numFmtId="43" fontId="7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>
      <alignment vertical="center" wrapText="1"/>
    </xf>
    <xf numFmtId="43" fontId="2" fillId="0" borderId="2" xfId="2" applyFont="1" applyFill="1" applyBorder="1" applyAlignment="1">
      <alignment vertical="center" wrapText="1"/>
    </xf>
    <xf numFmtId="43" fontId="5" fillId="0" borderId="2" xfId="2" applyFont="1" applyFill="1" applyBorder="1" applyAlignment="1"/>
    <xf numFmtId="43" fontId="5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/>
    <xf numFmtId="43" fontId="2" fillId="0" borderId="2" xfId="2" applyFont="1" applyFill="1" applyBorder="1" applyAlignment="1"/>
    <xf numFmtId="43" fontId="3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43" fontId="10" fillId="0" borderId="2" xfId="2" applyFont="1" applyFill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A63" sqref="A63"/>
    </sheetView>
  </sheetViews>
  <sheetFormatPr defaultRowHeight="15" outlineLevelRow="2"/>
  <cols>
    <col min="1" max="1" width="59.5703125" style="13" customWidth="1"/>
    <col min="2" max="2" width="15.5703125" style="14" hidden="1" customWidth="1"/>
    <col min="3" max="3" width="17.42578125" style="47" customWidth="1"/>
    <col min="4" max="4" width="9.28515625" style="47" customWidth="1"/>
    <col min="5" max="5" width="14.42578125" style="47" customWidth="1"/>
    <col min="6" max="6" width="17.28515625" style="1" customWidth="1"/>
    <col min="7" max="16384" width="9.140625" style="1"/>
  </cols>
  <sheetData>
    <row r="1" spans="1:7" ht="46.5" customHeight="1">
      <c r="A1" s="48" t="s">
        <v>9</v>
      </c>
      <c r="B1" s="48"/>
      <c r="C1" s="48"/>
      <c r="D1" s="48"/>
      <c r="E1" s="48"/>
    </row>
    <row r="2" spans="1:7" ht="17.25" customHeight="1">
      <c r="A2" s="2" t="s">
        <v>77</v>
      </c>
      <c r="B2" s="3" t="s">
        <v>8</v>
      </c>
      <c r="C2" s="50" t="s">
        <v>10</v>
      </c>
      <c r="D2" s="50"/>
      <c r="E2" s="50"/>
    </row>
    <row r="3" spans="1:7" ht="57">
      <c r="A3" s="4" t="s">
        <v>3</v>
      </c>
      <c r="B3" s="5" t="s">
        <v>0</v>
      </c>
      <c r="C3" s="30" t="s">
        <v>45</v>
      </c>
      <c r="D3" s="31" t="s">
        <v>1</v>
      </c>
      <c r="E3" s="30" t="s">
        <v>2</v>
      </c>
    </row>
    <row r="4" spans="1:7">
      <c r="A4" s="4" t="s">
        <v>11</v>
      </c>
      <c r="B4" s="5"/>
      <c r="C4" s="30">
        <v>147090.59</v>
      </c>
      <c r="D4" s="31"/>
      <c r="E4" s="30"/>
    </row>
    <row r="5" spans="1:7" ht="18" customHeight="1">
      <c r="A5" s="4" t="s">
        <v>12</v>
      </c>
      <c r="B5" s="5"/>
      <c r="C5" s="30">
        <v>327074.59999999998</v>
      </c>
      <c r="D5" s="31"/>
      <c r="E5" s="30"/>
    </row>
    <row r="6" spans="1:7" ht="16.5" customHeight="1">
      <c r="A6" s="4" t="s">
        <v>13</v>
      </c>
      <c r="B6" s="5"/>
      <c r="C6" s="30">
        <v>354433.04</v>
      </c>
      <c r="D6" s="31"/>
      <c r="E6" s="30"/>
    </row>
    <row r="7" spans="1:7">
      <c r="A7" s="4" t="s">
        <v>43</v>
      </c>
      <c r="B7" s="5"/>
      <c r="C7" s="30">
        <f>C6-C5</f>
        <v>27358.440000000002</v>
      </c>
      <c r="D7" s="31"/>
      <c r="E7" s="30"/>
    </row>
    <row r="8" spans="1:7">
      <c r="A8" s="4" t="s">
        <v>14</v>
      </c>
      <c r="B8" s="5"/>
      <c r="C8" s="30">
        <f>C9</f>
        <v>6771.84</v>
      </c>
      <c r="D8" s="31"/>
      <c r="E8" s="30"/>
    </row>
    <row r="9" spans="1:7">
      <c r="A9" s="4" t="s">
        <v>15</v>
      </c>
      <c r="B9" s="5"/>
      <c r="C9" s="30">
        <f>300*12+264.32*12</f>
        <v>6771.84</v>
      </c>
      <c r="D9" s="31"/>
      <c r="E9" s="30"/>
    </row>
    <row r="10" spans="1:7">
      <c r="A10" s="6" t="s">
        <v>73</v>
      </c>
      <c r="B10" s="7"/>
      <c r="C10" s="30">
        <f>C4+C5+C8</f>
        <v>480937.02999999997</v>
      </c>
      <c r="D10" s="32"/>
      <c r="E10" s="32"/>
    </row>
    <row r="11" spans="1:7">
      <c r="A11" s="49" t="s">
        <v>16</v>
      </c>
      <c r="B11" s="49"/>
      <c r="C11" s="49"/>
      <c r="D11" s="49"/>
      <c r="E11" s="49"/>
    </row>
    <row r="12" spans="1:7" ht="28.5">
      <c r="A12" s="2" t="s">
        <v>27</v>
      </c>
      <c r="B12" s="3" t="e">
        <f>#REF!</f>
        <v>#REF!</v>
      </c>
      <c r="C12" s="33">
        <f>C13+C14</f>
        <v>52528.32</v>
      </c>
      <c r="D12" s="34"/>
      <c r="E12" s="34"/>
      <c r="F12" s="8"/>
    </row>
    <row r="13" spans="1:7" s="10" customFormat="1" outlineLevel="2">
      <c r="A13" s="17" t="s">
        <v>21</v>
      </c>
      <c r="B13" s="17" t="s">
        <v>22</v>
      </c>
      <c r="C13" s="35">
        <v>25426.75</v>
      </c>
      <c r="D13" s="35" t="s">
        <v>4</v>
      </c>
      <c r="E13" s="35">
        <v>7612.8</v>
      </c>
      <c r="F13" s="9"/>
    </row>
    <row r="14" spans="1:7" s="10" customFormat="1" outlineLevel="2">
      <c r="A14" s="17" t="s">
        <v>23</v>
      </c>
      <c r="B14" s="17" t="s">
        <v>24</v>
      </c>
      <c r="C14" s="35">
        <v>27101.57</v>
      </c>
      <c r="D14" s="35" t="s">
        <v>4</v>
      </c>
      <c r="E14" s="35">
        <v>7612.8</v>
      </c>
      <c r="F14" s="9"/>
      <c r="G14" s="9"/>
    </row>
    <row r="15" spans="1:7" ht="30.75" customHeight="1">
      <c r="A15" s="2" t="s">
        <v>28</v>
      </c>
      <c r="B15" s="3" t="e">
        <f>#REF!</f>
        <v>#REF!</v>
      </c>
      <c r="C15" s="33">
        <f>C16+C17</f>
        <v>18955.870000000003</v>
      </c>
      <c r="D15" s="34"/>
      <c r="E15" s="34"/>
    </row>
    <row r="16" spans="1:7" s="10" customFormat="1" outlineLevel="2">
      <c r="A16" s="17" t="s">
        <v>60</v>
      </c>
      <c r="B16" s="17" t="s">
        <v>60</v>
      </c>
      <c r="C16" s="35">
        <v>9516</v>
      </c>
      <c r="D16" s="35" t="s">
        <v>4</v>
      </c>
      <c r="E16" s="35">
        <v>7612.8</v>
      </c>
    </row>
    <row r="17" spans="1:7" s="10" customFormat="1" outlineLevel="2">
      <c r="A17" s="17" t="s">
        <v>61</v>
      </c>
      <c r="B17" s="17" t="s">
        <v>61</v>
      </c>
      <c r="C17" s="35">
        <v>9439.8700000000008</v>
      </c>
      <c r="D17" s="35" t="s">
        <v>4</v>
      </c>
      <c r="E17" s="35">
        <v>7612.8</v>
      </c>
    </row>
    <row r="18" spans="1:7" ht="28.5">
      <c r="A18" s="2" t="s">
        <v>29</v>
      </c>
      <c r="B18" s="11" t="e">
        <f>#REF!+#REF!</f>
        <v>#REF!</v>
      </c>
      <c r="C18" s="33">
        <f>C19+C20+C21</f>
        <v>35608.720000000001</v>
      </c>
      <c r="D18" s="36"/>
      <c r="E18" s="34"/>
    </row>
    <row r="19" spans="1:7" s="10" customFormat="1" outlineLevel="2">
      <c r="A19" s="17" t="s">
        <v>46</v>
      </c>
      <c r="B19" s="17" t="s">
        <v>46</v>
      </c>
      <c r="C19" s="35">
        <v>15176.2</v>
      </c>
      <c r="D19" s="35" t="s">
        <v>25</v>
      </c>
      <c r="E19" s="35">
        <v>338</v>
      </c>
    </row>
    <row r="20" spans="1:7" s="10" customFormat="1" outlineLevel="2">
      <c r="A20" s="17" t="s">
        <v>47</v>
      </c>
      <c r="B20" s="17" t="s">
        <v>47</v>
      </c>
      <c r="C20" s="35">
        <v>2332.1999999999998</v>
      </c>
      <c r="D20" s="35" t="s">
        <v>25</v>
      </c>
      <c r="E20" s="35">
        <v>338</v>
      </c>
    </row>
    <row r="21" spans="1:7" s="10" customFormat="1" outlineLevel="2">
      <c r="A21" s="17" t="s">
        <v>26</v>
      </c>
      <c r="B21" s="17" t="s">
        <v>26</v>
      </c>
      <c r="C21" s="35">
        <v>18100.32</v>
      </c>
      <c r="D21" s="35" t="s">
        <v>25</v>
      </c>
      <c r="E21" s="35">
        <v>336</v>
      </c>
    </row>
    <row r="22" spans="1:7" ht="42.75">
      <c r="A22" s="2" t="s">
        <v>30</v>
      </c>
      <c r="B22" s="3"/>
      <c r="C22" s="33">
        <f>C23+C24+C25+C26+C27+C28</f>
        <v>16286.849999999999</v>
      </c>
      <c r="D22" s="34"/>
      <c r="E22" s="34"/>
    </row>
    <row r="23" spans="1:7" s="10" customFormat="1" outlineLevel="2">
      <c r="A23" s="17" t="s">
        <v>62</v>
      </c>
      <c r="B23" s="17" t="s">
        <v>62</v>
      </c>
      <c r="C23" s="35">
        <v>609.02</v>
      </c>
      <c r="D23" s="35" t="s">
        <v>4</v>
      </c>
      <c r="E23" s="35">
        <v>7612.8</v>
      </c>
    </row>
    <row r="24" spans="1:7" s="10" customFormat="1" outlineLevel="2">
      <c r="A24" s="17" t="s">
        <v>31</v>
      </c>
      <c r="B24" s="17" t="s">
        <v>32</v>
      </c>
      <c r="C24" s="35">
        <v>1001.87</v>
      </c>
      <c r="D24" s="35" t="s">
        <v>4</v>
      </c>
      <c r="E24" s="35">
        <v>20.384</v>
      </c>
    </row>
    <row r="25" spans="1:7" s="10" customFormat="1" outlineLevel="2">
      <c r="A25" s="17" t="s">
        <v>63</v>
      </c>
      <c r="B25" s="17" t="s">
        <v>63</v>
      </c>
      <c r="C25" s="35">
        <v>578.57000000000005</v>
      </c>
      <c r="D25" s="35" t="s">
        <v>4</v>
      </c>
      <c r="E25" s="35">
        <v>7612.8</v>
      </c>
    </row>
    <row r="26" spans="1:7" s="10" customFormat="1" outlineLevel="2">
      <c r="A26" s="17" t="s">
        <v>17</v>
      </c>
      <c r="B26" s="17" t="s">
        <v>18</v>
      </c>
      <c r="C26" s="35">
        <v>1077.9100000000001</v>
      </c>
      <c r="D26" s="35" t="s">
        <v>4</v>
      </c>
      <c r="E26" s="35">
        <v>51.55</v>
      </c>
    </row>
    <row r="27" spans="1:7" s="10" customFormat="1" outlineLevel="2">
      <c r="A27" s="17" t="s">
        <v>33</v>
      </c>
      <c r="B27" s="17" t="s">
        <v>34</v>
      </c>
      <c r="C27" s="35">
        <v>4415.42</v>
      </c>
      <c r="D27" s="35" t="s">
        <v>4</v>
      </c>
      <c r="E27" s="35">
        <v>7612.8</v>
      </c>
    </row>
    <row r="28" spans="1:7" s="10" customFormat="1" ht="15.75" customHeight="1" outlineLevel="2">
      <c r="A28" s="17" t="s">
        <v>19</v>
      </c>
      <c r="B28" s="17" t="s">
        <v>20</v>
      </c>
      <c r="C28" s="35">
        <v>8604.06</v>
      </c>
      <c r="D28" s="35" t="s">
        <v>4</v>
      </c>
      <c r="E28" s="35">
        <v>2576.067</v>
      </c>
    </row>
    <row r="29" spans="1:7" ht="42.75" outlineLevel="1">
      <c r="A29" s="2" t="s">
        <v>38</v>
      </c>
      <c r="B29" s="12"/>
      <c r="C29" s="37">
        <f>C30+C31+C32+C33+C34+C35</f>
        <v>4208.6900000000005</v>
      </c>
      <c r="D29" s="38"/>
      <c r="E29" s="38"/>
      <c r="F29" s="8"/>
      <c r="G29" s="8"/>
    </row>
    <row r="30" spans="1:7" outlineLevel="1">
      <c r="A30" s="17" t="s">
        <v>82</v>
      </c>
      <c r="B30" s="17" t="s">
        <v>83</v>
      </c>
      <c r="C30" s="35">
        <v>734.58</v>
      </c>
      <c r="D30" s="35" t="s">
        <v>5</v>
      </c>
      <c r="E30" s="35">
        <v>1</v>
      </c>
      <c r="F30" s="8"/>
      <c r="G30" s="8"/>
    </row>
    <row r="31" spans="1:7" outlineLevel="1">
      <c r="A31" s="17" t="s">
        <v>84</v>
      </c>
      <c r="B31" s="17" t="s">
        <v>84</v>
      </c>
      <c r="C31" s="35">
        <v>1222.69</v>
      </c>
      <c r="D31" s="35" t="s">
        <v>4</v>
      </c>
      <c r="E31" s="35">
        <v>1.8</v>
      </c>
      <c r="F31" s="8"/>
      <c r="G31" s="8"/>
    </row>
    <row r="32" spans="1:7" outlineLevel="1">
      <c r="A32" s="17" t="s">
        <v>85</v>
      </c>
      <c r="B32" s="17" t="s">
        <v>85</v>
      </c>
      <c r="C32" s="35">
        <v>86.93</v>
      </c>
      <c r="D32" s="35" t="s">
        <v>5</v>
      </c>
      <c r="E32" s="35">
        <v>1</v>
      </c>
      <c r="F32" s="8"/>
      <c r="G32" s="8"/>
    </row>
    <row r="33" spans="1:7" outlineLevel="1">
      <c r="A33" s="17" t="s">
        <v>86</v>
      </c>
      <c r="B33" s="17" t="s">
        <v>86</v>
      </c>
      <c r="C33" s="35">
        <v>357.68</v>
      </c>
      <c r="D33" s="35" t="s">
        <v>5</v>
      </c>
      <c r="E33" s="35">
        <v>2</v>
      </c>
      <c r="F33" s="8"/>
      <c r="G33" s="8"/>
    </row>
    <row r="34" spans="1:7" outlineLevel="1">
      <c r="A34" s="17" t="s">
        <v>72</v>
      </c>
      <c r="B34" s="17" t="s">
        <v>72</v>
      </c>
      <c r="C34" s="35">
        <v>607.30999999999995</v>
      </c>
      <c r="D34" s="35" t="s">
        <v>5</v>
      </c>
      <c r="E34" s="35">
        <v>1</v>
      </c>
      <c r="F34" s="8"/>
      <c r="G34" s="8"/>
    </row>
    <row r="35" spans="1:7" outlineLevel="1">
      <c r="A35" s="17" t="s">
        <v>87</v>
      </c>
      <c r="B35" s="17" t="s">
        <v>87</v>
      </c>
      <c r="C35" s="35">
        <v>1199.5</v>
      </c>
      <c r="D35" s="35" t="s">
        <v>71</v>
      </c>
      <c r="E35" s="35">
        <v>2</v>
      </c>
      <c r="F35" s="8"/>
      <c r="G35" s="8"/>
    </row>
    <row r="36" spans="1:7" s="10" customFormat="1" ht="57" outlineLevel="2">
      <c r="A36" s="2" t="s">
        <v>39</v>
      </c>
      <c r="B36" s="18" t="e">
        <f>SUM(#REF!)</f>
        <v>#REF!</v>
      </c>
      <c r="C36" s="39">
        <f>C37+C38+C39+C40+C41+C42+C43+C44+C45</f>
        <v>6930.33</v>
      </c>
      <c r="D36" s="40"/>
      <c r="E36" s="40"/>
    </row>
    <row r="37" spans="1:7" s="10" customFormat="1" outlineLevel="2">
      <c r="A37" s="17" t="s">
        <v>74</v>
      </c>
      <c r="B37" s="17" t="s">
        <v>74</v>
      </c>
      <c r="C37" s="35">
        <v>484.53</v>
      </c>
      <c r="D37" s="35" t="s">
        <v>75</v>
      </c>
      <c r="E37" s="35">
        <v>1</v>
      </c>
    </row>
    <row r="38" spans="1:7" s="10" customFormat="1" outlineLevel="2">
      <c r="A38" s="17" t="s">
        <v>58</v>
      </c>
      <c r="B38" s="17" t="s">
        <v>59</v>
      </c>
      <c r="C38" s="35">
        <v>381.22</v>
      </c>
      <c r="D38" s="35" t="s">
        <v>57</v>
      </c>
      <c r="E38" s="35">
        <v>1</v>
      </c>
    </row>
    <row r="39" spans="1:7" s="10" customFormat="1" outlineLevel="2">
      <c r="A39" s="17" t="s">
        <v>76</v>
      </c>
      <c r="B39" s="17" t="s">
        <v>76</v>
      </c>
      <c r="C39" s="35">
        <v>2886.93</v>
      </c>
      <c r="D39" s="35" t="s">
        <v>5</v>
      </c>
      <c r="E39" s="35">
        <v>1</v>
      </c>
    </row>
    <row r="40" spans="1:7" s="10" customFormat="1" outlineLevel="2">
      <c r="A40" s="17" t="s">
        <v>88</v>
      </c>
      <c r="B40" s="17" t="s">
        <v>88</v>
      </c>
      <c r="C40" s="35">
        <v>788.14</v>
      </c>
      <c r="D40" s="35" t="s">
        <v>5</v>
      </c>
      <c r="E40" s="35">
        <v>1</v>
      </c>
    </row>
    <row r="41" spans="1:7" s="10" customFormat="1" outlineLevel="2">
      <c r="A41" s="17" t="s">
        <v>44</v>
      </c>
      <c r="B41" s="17" t="s">
        <v>44</v>
      </c>
      <c r="C41" s="35">
        <v>289.19</v>
      </c>
      <c r="D41" s="35" t="s">
        <v>5</v>
      </c>
      <c r="E41" s="35">
        <v>1</v>
      </c>
    </row>
    <row r="42" spans="1:7" s="10" customFormat="1" outlineLevel="2">
      <c r="A42" s="17" t="s">
        <v>89</v>
      </c>
      <c r="B42" s="17" t="s">
        <v>89</v>
      </c>
      <c r="C42" s="35">
        <v>383.63</v>
      </c>
      <c r="D42" s="35" t="s">
        <v>5</v>
      </c>
      <c r="E42" s="35">
        <v>1</v>
      </c>
    </row>
    <row r="43" spans="1:7" s="10" customFormat="1" outlineLevel="2">
      <c r="A43" s="17" t="s">
        <v>67</v>
      </c>
      <c r="B43" s="17" t="s">
        <v>67</v>
      </c>
      <c r="C43" s="35">
        <v>179.6</v>
      </c>
      <c r="D43" s="35" t="s">
        <v>5</v>
      </c>
      <c r="E43" s="35">
        <v>1</v>
      </c>
    </row>
    <row r="44" spans="1:7" s="10" customFormat="1" outlineLevel="2">
      <c r="A44" s="17" t="s">
        <v>90</v>
      </c>
      <c r="B44" s="17" t="s">
        <v>90</v>
      </c>
      <c r="C44" s="35">
        <v>939.41</v>
      </c>
      <c r="D44" s="35" t="s">
        <v>5</v>
      </c>
      <c r="E44" s="35">
        <v>1</v>
      </c>
    </row>
    <row r="45" spans="1:7" s="10" customFormat="1" outlineLevel="2">
      <c r="A45" s="17" t="s">
        <v>91</v>
      </c>
      <c r="B45" s="17" t="s">
        <v>92</v>
      </c>
      <c r="C45" s="35">
        <v>597.67999999999995</v>
      </c>
      <c r="D45" s="35" t="s">
        <v>6</v>
      </c>
      <c r="E45" s="35">
        <v>0.5</v>
      </c>
    </row>
    <row r="46" spans="1:7" s="10" customFormat="1" ht="28.5" outlineLevel="2">
      <c r="A46" s="2" t="s">
        <v>48</v>
      </c>
      <c r="B46" s="18" t="e">
        <f>#REF!+#REF!</f>
        <v>#REF!</v>
      </c>
      <c r="C46" s="39">
        <v>0</v>
      </c>
      <c r="D46" s="40"/>
      <c r="E46" s="40"/>
    </row>
    <row r="47" spans="1:7" s="10" customFormat="1" ht="28.5" outlineLevel="2">
      <c r="A47" s="2" t="s">
        <v>49</v>
      </c>
      <c r="B47" s="18" t="e">
        <f>SUM(#REF!)</f>
        <v>#REF!</v>
      </c>
      <c r="C47" s="39">
        <v>0</v>
      </c>
      <c r="D47" s="40"/>
      <c r="E47" s="40"/>
    </row>
    <row r="48" spans="1:7" s="10" customFormat="1" ht="28.5" outlineLevel="2">
      <c r="A48" s="2" t="s">
        <v>50</v>
      </c>
      <c r="B48" s="18" t="e">
        <f>#REF!</f>
        <v>#REF!</v>
      </c>
      <c r="C48" s="39">
        <v>0</v>
      </c>
      <c r="D48" s="40"/>
      <c r="E48" s="40"/>
    </row>
    <row r="49" spans="1:5" s="10" customFormat="1" ht="28.5" outlineLevel="2">
      <c r="A49" s="2" t="s">
        <v>51</v>
      </c>
      <c r="B49" s="18" t="e">
        <f>#REF!+#REF!</f>
        <v>#REF!</v>
      </c>
      <c r="C49" s="39">
        <v>0</v>
      </c>
      <c r="D49" s="40"/>
      <c r="E49" s="40"/>
    </row>
    <row r="50" spans="1:5" s="10" customFormat="1" ht="28.5" outlineLevel="2">
      <c r="A50" s="2" t="s">
        <v>52</v>
      </c>
      <c r="B50" s="18" t="e">
        <f>#REF!</f>
        <v>#REF!</v>
      </c>
      <c r="C50" s="39">
        <f>C51+C52</f>
        <v>2740.61</v>
      </c>
      <c r="D50" s="40"/>
      <c r="E50" s="40"/>
    </row>
    <row r="51" spans="1:5" s="10" customFormat="1" outlineLevel="2">
      <c r="A51" s="17" t="s">
        <v>78</v>
      </c>
      <c r="B51" s="17" t="s">
        <v>79</v>
      </c>
      <c r="C51" s="35">
        <v>1294.18</v>
      </c>
      <c r="D51" s="35" t="s">
        <v>4</v>
      </c>
      <c r="E51" s="35">
        <v>7612.8</v>
      </c>
    </row>
    <row r="52" spans="1:5" s="10" customFormat="1" outlineLevel="2">
      <c r="A52" s="17" t="s">
        <v>80</v>
      </c>
      <c r="B52" s="17" t="s">
        <v>81</v>
      </c>
      <c r="C52" s="35">
        <v>1446.43</v>
      </c>
      <c r="D52" s="35" t="s">
        <v>4</v>
      </c>
      <c r="E52" s="35">
        <v>7612.8</v>
      </c>
    </row>
    <row r="53" spans="1:5" s="10" customFormat="1" ht="28.5" outlineLevel="2">
      <c r="A53" s="2" t="s">
        <v>40</v>
      </c>
      <c r="B53" s="18" t="e">
        <f>B55+#REF!</f>
        <v>#VALUE!</v>
      </c>
      <c r="C53" s="39">
        <f>C54+C55</f>
        <v>7711.76</v>
      </c>
      <c r="D53" s="40"/>
      <c r="E53" s="40"/>
    </row>
    <row r="54" spans="1:5" s="10" customFormat="1" outlineLevel="2">
      <c r="A54" s="17" t="s">
        <v>70</v>
      </c>
      <c r="B54" s="17" t="s">
        <v>70</v>
      </c>
      <c r="C54" s="35">
        <v>4110.91</v>
      </c>
      <c r="D54" s="35" t="s">
        <v>4</v>
      </c>
      <c r="E54" s="35">
        <v>7612.8</v>
      </c>
    </row>
    <row r="55" spans="1:5" s="10" customFormat="1" outlineLevel="2">
      <c r="A55" s="17" t="s">
        <v>64</v>
      </c>
      <c r="B55" s="17" t="s">
        <v>64</v>
      </c>
      <c r="C55" s="35">
        <v>3600.85</v>
      </c>
      <c r="D55" s="35" t="s">
        <v>4</v>
      </c>
      <c r="E55" s="35">
        <v>7612.8</v>
      </c>
    </row>
    <row r="56" spans="1:5" s="10" customFormat="1" ht="42.75" outlineLevel="2">
      <c r="A56" s="2" t="s">
        <v>41</v>
      </c>
      <c r="B56" s="18" t="e">
        <f>#REF!</f>
        <v>#REF!</v>
      </c>
      <c r="C56" s="39">
        <f>C57</f>
        <v>457.92</v>
      </c>
      <c r="D56" s="40"/>
      <c r="E56" s="40"/>
    </row>
    <row r="57" spans="1:5" s="10" customFormat="1" outlineLevel="2">
      <c r="A57" s="17" t="s">
        <v>35</v>
      </c>
      <c r="B57" s="17" t="s">
        <v>35</v>
      </c>
      <c r="C57" s="35">
        <v>457.92</v>
      </c>
      <c r="D57" s="35" t="s">
        <v>4</v>
      </c>
      <c r="E57" s="35">
        <v>318</v>
      </c>
    </row>
    <row r="58" spans="1:5" s="10" customFormat="1" ht="57" outlineLevel="2">
      <c r="A58" s="2" t="s">
        <v>42</v>
      </c>
      <c r="B58" s="18" t="e">
        <f>SUM(#REF!)</f>
        <v>#REF!</v>
      </c>
      <c r="C58" s="39">
        <f>C59+C60+C61</f>
        <v>43195.06</v>
      </c>
      <c r="D58" s="40"/>
      <c r="E58" s="40"/>
    </row>
    <row r="59" spans="1:5">
      <c r="A59" s="17" t="s">
        <v>65</v>
      </c>
      <c r="B59" s="17" t="s">
        <v>66</v>
      </c>
      <c r="C59" s="35">
        <v>21468.12</v>
      </c>
      <c r="D59" s="35" t="s">
        <v>4</v>
      </c>
      <c r="E59" s="35">
        <v>7612.8</v>
      </c>
    </row>
    <row r="60" spans="1:5">
      <c r="A60" s="17" t="s">
        <v>68</v>
      </c>
      <c r="B60" s="17" t="s">
        <v>69</v>
      </c>
      <c r="C60" s="35">
        <v>21468.1</v>
      </c>
      <c r="D60" s="35" t="s">
        <v>4</v>
      </c>
      <c r="E60" s="35">
        <v>7612.8</v>
      </c>
    </row>
    <row r="61" spans="1:5" ht="16.5" customHeight="1">
      <c r="A61" s="17" t="s">
        <v>36</v>
      </c>
      <c r="B61" s="17" t="s">
        <v>37</v>
      </c>
      <c r="C61" s="35">
        <v>258.83999999999997</v>
      </c>
      <c r="D61" s="35" t="s">
        <v>4</v>
      </c>
      <c r="E61" s="35">
        <v>15225.6</v>
      </c>
    </row>
    <row r="62" spans="1:5" s="10" customFormat="1" ht="45" outlineLevel="2">
      <c r="A62" s="28" t="s">
        <v>93</v>
      </c>
      <c r="B62" s="29">
        <f>C62/1.18</f>
        <v>1627.1186440677966</v>
      </c>
      <c r="C62" s="41">
        <f>E62*5*12</f>
        <v>1920</v>
      </c>
      <c r="D62" s="36" t="s">
        <v>7</v>
      </c>
      <c r="E62" s="42">
        <v>32</v>
      </c>
    </row>
    <row r="63" spans="1:5" s="10" customFormat="1" outlineLevel="2">
      <c r="A63" s="19" t="s">
        <v>53</v>
      </c>
      <c r="B63" s="20" t="e">
        <f>B12+B15+B18+#REF!+B36+B46+B47+B48+B49+B50+B53+B56+B58+#REF!</f>
        <v>#REF!</v>
      </c>
      <c r="C63" s="39">
        <f>C12++C15+C18+C22+C29+C36+C46+C47+C49+C50+C53+C56+C58+C62</f>
        <v>190544.13</v>
      </c>
      <c r="D63" s="40"/>
      <c r="E63" s="40"/>
    </row>
    <row r="64" spans="1:5" s="10" customFormat="1" outlineLevel="2">
      <c r="A64" s="19" t="s">
        <v>54</v>
      </c>
      <c r="B64" s="21"/>
      <c r="C64" s="39">
        <f>C63*1.18</f>
        <v>224842.07339999999</v>
      </c>
      <c r="D64" s="40"/>
      <c r="E64" s="40"/>
    </row>
    <row r="65" spans="1:6" s="10" customFormat="1" outlineLevel="2">
      <c r="A65" s="19" t="s">
        <v>55</v>
      </c>
      <c r="B65" s="21"/>
      <c r="C65" s="39">
        <f>C4+C5+C8-C64</f>
        <v>256094.95659999998</v>
      </c>
      <c r="D65" s="40"/>
      <c r="E65" s="40"/>
    </row>
    <row r="66" spans="1:6" s="10" customFormat="1" ht="28.5" outlineLevel="2">
      <c r="A66" s="2" t="s">
        <v>56</v>
      </c>
      <c r="B66" s="18"/>
      <c r="C66" s="39">
        <f>C65+C7</f>
        <v>283453.39659999998</v>
      </c>
      <c r="D66" s="40"/>
      <c r="E66" s="40"/>
    </row>
    <row r="67" spans="1:6" s="10" customFormat="1" outlineLevel="2">
      <c r="A67" s="22"/>
      <c r="B67" s="23"/>
      <c r="C67" s="43"/>
      <c r="D67" s="43"/>
      <c r="E67" s="43"/>
    </row>
    <row r="68" spans="1:6" s="10" customFormat="1" outlineLevel="2">
      <c r="A68" s="22"/>
      <c r="B68" s="23"/>
      <c r="C68" s="43"/>
      <c r="D68" s="43"/>
      <c r="E68" s="43"/>
    </row>
    <row r="69" spans="1:6">
      <c r="A69" s="15"/>
      <c r="B69" s="16"/>
      <c r="C69" s="44"/>
      <c r="D69" s="45"/>
      <c r="E69" s="45"/>
    </row>
    <row r="70" spans="1:6">
      <c r="A70" s="24"/>
      <c r="B70" s="25"/>
      <c r="C70" s="46"/>
      <c r="D70" s="46"/>
      <c r="E70" s="46"/>
    </row>
    <row r="71" spans="1:6" s="10" customFormat="1" outlineLevel="2">
      <c r="A71" s="22"/>
      <c r="B71" s="23"/>
      <c r="C71" s="43"/>
      <c r="D71" s="43"/>
      <c r="E71" s="43"/>
    </row>
    <row r="72" spans="1:6">
      <c r="A72" s="15"/>
      <c r="B72" s="26"/>
      <c r="C72" s="44"/>
      <c r="D72" s="45"/>
      <c r="E72" s="45"/>
      <c r="F72" s="8"/>
    </row>
    <row r="73" spans="1:6" ht="16.5" customHeight="1">
      <c r="A73" s="15"/>
      <c r="B73" s="27"/>
      <c r="C73" s="44"/>
      <c r="D73" s="45"/>
      <c r="E73" s="45"/>
    </row>
    <row r="74" spans="1:6">
      <c r="A74" s="15"/>
      <c r="B74" s="27"/>
      <c r="C74" s="44"/>
      <c r="D74" s="45"/>
      <c r="E74" s="45"/>
    </row>
    <row r="75" spans="1:6">
      <c r="A75" s="15"/>
      <c r="B75" s="27"/>
      <c r="C75" s="44"/>
      <c r="D75" s="44"/>
      <c r="E75" s="45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6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2018-03-21T01:47:18Z</cp:lastPrinted>
  <dcterms:created xsi:type="dcterms:W3CDTF">2016-03-18T02:51:51Z</dcterms:created>
  <dcterms:modified xsi:type="dcterms:W3CDTF">2018-03-22T07:43:46Z</dcterms:modified>
</cp:coreProperties>
</file>