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Лист1!$A$1:$E$54</definedName>
  </definedNames>
  <calcPr calcId="124519" calcMode="manual"/>
</workbook>
</file>

<file path=xl/calcChain.xml><?xml version="1.0" encoding="utf-8"?>
<calcChain xmlns="http://schemas.openxmlformats.org/spreadsheetml/2006/main">
  <c r="C7" i="1"/>
  <c r="C8" s="1"/>
  <c r="C6"/>
  <c r="C55" s="1"/>
  <c r="C47"/>
  <c r="C43"/>
  <c r="C31"/>
  <c r="C23"/>
  <c r="C19"/>
  <c r="C16"/>
  <c r="C13"/>
  <c r="C4"/>
  <c r="C9"/>
  <c r="C59"/>
  <c r="C56" l="1"/>
  <c r="C52"/>
  <c r="B37" l="1"/>
  <c r="C11" l="1"/>
  <c r="C51" l="1"/>
  <c r="C53" s="1"/>
  <c r="B47" l="1"/>
  <c r="B40"/>
  <c r="C54" l="1"/>
  <c r="C39"/>
  <c r="B52"/>
  <c r="B51" s="1"/>
  <c r="B46"/>
  <c r="B43"/>
  <c r="B41"/>
  <c r="B38"/>
  <c r="C38" s="1"/>
  <c r="B19"/>
  <c r="B16"/>
  <c r="B13"/>
  <c r="B53" l="1"/>
</calcChain>
</file>

<file path=xl/sharedStrings.xml><?xml version="1.0" encoding="utf-8"?>
<sst xmlns="http://schemas.openxmlformats.org/spreadsheetml/2006/main" count="117" uniqueCount="78">
  <si>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</si>
  <si>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</si>
  <si>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</si>
  <si>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</si>
  <si>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</si>
  <si>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</si>
  <si>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</si>
  <si>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</si>
  <si>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</si>
  <si>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</si>
  <si>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</si>
  <si>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</si>
  <si>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</si>
  <si>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</si>
  <si>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</si>
  <si>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</si>
  <si>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</si>
  <si>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</si>
  <si>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</si>
  <si>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</si>
  <si>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</si>
  <si>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</si>
  <si>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</si>
  <si>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</si>
  <si>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</si>
  <si>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</si>
  <si>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</si>
  <si>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</si>
  <si>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</si>
  <si>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</si>
  <si>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</si>
  <si>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</si>
  <si>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</si>
  <si>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</si>
  <si>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</si>
  <si>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</si>
  <si>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</si>
  <si>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</si>
  <si>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</si>
  <si>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</si>
  <si>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Балейская, д. 1А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</si>
  <si>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</si>
  <si>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</si>
  <si>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</si>
  <si>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</si>
  <si>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</si>
  <si>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</si>
  <si>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Орг-ция мест накоп. ртутьсодержащих ламп1-4 кв. 2017 г. к=0,</t>
  </si>
  <si>
    <t>Орг-ция мест накоп. ртутьсодержащих ламп1-4 кв. 20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</si>
  <si>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</si>
  <si>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</si>
  <si>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</si>
  <si>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м</t>
  </si>
  <si>
    <t>Смена вентиля, д. 20 мм</t>
  </si>
  <si>
    <t>шт</t>
  </si>
  <si>
    <t>Смена труб оторпления ППР д. 25 (с прим. сварочных работ)</t>
  </si>
  <si>
    <t>Смена труб оторпления ППР д. 25 (с прим. сварочных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</si>
  <si>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</si>
  <si>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</si>
  <si>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</si>
  <si>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</si>
  <si>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</si>
  <si>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</si>
  <si>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</si>
  <si>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</si>
  <si>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</si>
  <si>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</si>
  <si>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</si>
  <si>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</si>
  <si>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</si>
  <si>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</si>
  <si>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</si>
  <si>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</si>
  <si>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</si>
  <si>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</si>
  <si>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</si>
  <si>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осмотр подвала</t>
  </si>
  <si>
    <t>раз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</si>
</sst>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4;&#1086;&#1084;&#1072;%20&#1089;%20&#1082;&#1086;&#1084;.%20&#1091;&#1089;&#1083;&#1091;&#1075;&#1072;&#1084;&#1080;/&#1041;&#1072;&#1083;&#1077;&#1081;&#1089;&#1082;&#1072;&#1103;,1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AJ106">
            <v>235378.07000000007</v>
          </cell>
          <cell r="AK106">
            <v>217255.48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C8" sqref="C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1" t="s">
        <v>8</v>
      </c>
      <c r="B1" s="31"/>
      <c r="C1" s="31"/>
      <c r="D1" s="31"/>
      <c r="E1" s="31"/>
    </row>
    <row r="2" spans="1:5" ht="17.25" customHeight="1">
      <c r="A2" s="29" t="s">
        <v>40</v>
      </c>
      <c r="B2" s="9" t="s">
        <v>6</v>
      </c>
      <c r="C2" s="33" t="s">
        <v>9</v>
      </c>
      <c r="D2" s="33"/>
      <c r="E2" s="33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f>-110965.38+19021.35</f>
        <v>-91944.03</v>
      </c>
      <c r="D4" s="22" t="s">
        <v>35</v>
      </c>
      <c r="E4" s="8"/>
    </row>
    <row r="5" spans="1:5">
      <c r="A5" s="34" t="s">
        <v>39</v>
      </c>
      <c r="B5" s="35"/>
      <c r="C5" s="35"/>
      <c r="D5" s="35"/>
      <c r="E5" s="36"/>
    </row>
    <row r="6" spans="1:5" ht="28.5">
      <c r="A6" s="20" t="s">
        <v>11</v>
      </c>
      <c r="B6" s="1"/>
      <c r="C6" s="4">
        <f>331250.61-[1]Лист1!$AJ$106</f>
        <v>95872.539999999921</v>
      </c>
      <c r="D6" s="22" t="s">
        <v>35</v>
      </c>
      <c r="E6" s="8"/>
    </row>
    <row r="7" spans="1:5">
      <c r="A7" s="20" t="s">
        <v>12</v>
      </c>
      <c r="B7" s="1"/>
      <c r="C7" s="4">
        <f>319115.1-[1]Лист1!$AK$106</f>
        <v>101859.61999999997</v>
      </c>
      <c r="D7" s="22" t="s">
        <v>35</v>
      </c>
      <c r="E7" s="8"/>
    </row>
    <row r="8" spans="1:5">
      <c r="A8" s="20" t="s">
        <v>38</v>
      </c>
      <c r="B8" s="1"/>
      <c r="C8" s="4">
        <f>C7-C6</f>
        <v>5987.0800000000454</v>
      </c>
      <c r="D8" s="22" t="s">
        <v>35</v>
      </c>
      <c r="E8" s="8"/>
    </row>
    <row r="9" spans="1:5">
      <c r="A9" s="20" t="s">
        <v>13</v>
      </c>
      <c r="B9" s="1"/>
      <c r="C9" s="4">
        <f>C10</f>
        <v>0</v>
      </c>
      <c r="D9" s="22" t="s">
        <v>35</v>
      </c>
      <c r="E9" s="8"/>
    </row>
    <row r="10" spans="1:5">
      <c r="A10" s="20" t="s">
        <v>14</v>
      </c>
      <c r="B10" s="1"/>
      <c r="C10" s="23">
        <v>0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95872.539999999921</v>
      </c>
      <c r="D11" s="22" t="s">
        <v>35</v>
      </c>
      <c r="E11" s="2"/>
    </row>
    <row r="12" spans="1:5">
      <c r="A12" s="32" t="s">
        <v>16</v>
      </c>
      <c r="B12" s="32"/>
      <c r="C12" s="32"/>
      <c r="D12" s="32"/>
      <c r="E12" s="32"/>
    </row>
    <row r="13" spans="1:5" ht="29.25" thickBot="1">
      <c r="A13" s="25" t="s">
        <v>17</v>
      </c>
      <c r="B13" s="9" t="e">
        <f>#REF!</f>
        <v>#REF!</v>
      </c>
      <c r="C13" s="10">
        <f>SUM(C14:C15)</f>
        <v>16166.7</v>
      </c>
      <c r="D13" s="3"/>
      <c r="E13" s="2"/>
    </row>
    <row r="14" spans="1:5" customFormat="1" ht="15.75" outlineLevel="2" thickBot="1">
      <c r="A14" s="30" t="s">
        <v>65</v>
      </c>
      <c r="B14" s="30" t="s">
        <v>66</v>
      </c>
      <c r="C14" s="30">
        <v>7825.62</v>
      </c>
      <c r="D14" s="30" t="s">
        <v>46</v>
      </c>
      <c r="E14" s="30">
        <v>2343</v>
      </c>
    </row>
    <row r="15" spans="1:5" customFormat="1" ht="15.75" outlineLevel="2" thickBot="1">
      <c r="A15" s="30" t="s">
        <v>67</v>
      </c>
      <c r="B15" s="30" t="s">
        <v>68</v>
      </c>
      <c r="C15" s="30">
        <v>8341.08</v>
      </c>
      <c r="D15" s="30" t="s">
        <v>46</v>
      </c>
      <c r="E15" s="30">
        <v>2343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5834.04</v>
      </c>
      <c r="D16" s="3"/>
      <c r="E16" s="2"/>
    </row>
    <row r="17" spans="1:5" customFormat="1" ht="15.75" outlineLevel="2" thickBot="1">
      <c r="A17" s="30" t="s">
        <v>59</v>
      </c>
      <c r="B17" s="30" t="s">
        <v>59</v>
      </c>
      <c r="C17" s="30">
        <v>2928.72</v>
      </c>
      <c r="D17" s="30" t="s">
        <v>46</v>
      </c>
      <c r="E17" s="30">
        <v>2343</v>
      </c>
    </row>
    <row r="18" spans="1:5" customFormat="1" ht="15.75" outlineLevel="2" thickBot="1">
      <c r="A18" s="30" t="s">
        <v>60</v>
      </c>
      <c r="B18" s="30" t="s">
        <v>60</v>
      </c>
      <c r="C18" s="30">
        <v>2905.32</v>
      </c>
      <c r="D18" s="30" t="s">
        <v>46</v>
      </c>
      <c r="E18" s="30">
        <v>2343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13314.42</v>
      </c>
      <c r="D19" s="5"/>
      <c r="E19" s="2"/>
    </row>
    <row r="20" spans="1:5" customFormat="1" ht="15.75" outlineLevel="2" thickBot="1">
      <c r="A20" s="30" t="s">
        <v>41</v>
      </c>
      <c r="B20" s="30" t="s">
        <v>41</v>
      </c>
      <c r="C20" s="30">
        <v>5657.4</v>
      </c>
      <c r="D20" s="30" t="s">
        <v>42</v>
      </c>
      <c r="E20" s="30">
        <v>126</v>
      </c>
    </row>
    <row r="21" spans="1:5" customFormat="1" ht="15.75" outlineLevel="2" thickBot="1">
      <c r="A21" s="30" t="s">
        <v>43</v>
      </c>
      <c r="B21" s="30" t="s">
        <v>43</v>
      </c>
      <c r="C21" s="30">
        <v>6787.62</v>
      </c>
      <c r="D21" s="30" t="s">
        <v>42</v>
      </c>
      <c r="E21" s="30">
        <v>126</v>
      </c>
    </row>
    <row r="22" spans="1:5" customFormat="1" ht="15.75" outlineLevel="2" thickBot="1">
      <c r="A22" s="30" t="s">
        <v>44</v>
      </c>
      <c r="B22" s="30" t="s">
        <v>44</v>
      </c>
      <c r="C22" s="30">
        <v>869.4</v>
      </c>
      <c r="D22" s="30" t="s">
        <v>42</v>
      </c>
      <c r="E22" s="30">
        <v>126</v>
      </c>
    </row>
    <row r="23" spans="1:5" ht="43.5" thickBot="1">
      <c r="A23" s="25" t="s">
        <v>20</v>
      </c>
      <c r="B23" s="9"/>
      <c r="C23" s="10">
        <f>SUM(C24:C29)</f>
        <v>2319.4499999999998</v>
      </c>
      <c r="D23" s="3"/>
      <c r="E23" s="2"/>
    </row>
    <row r="24" spans="1:5" customFormat="1" ht="15.75" outlineLevel="2" thickBot="1">
      <c r="A24" s="30" t="s">
        <v>45</v>
      </c>
      <c r="B24" s="30" t="s">
        <v>45</v>
      </c>
      <c r="C24" s="30">
        <v>187.44</v>
      </c>
      <c r="D24" s="30" t="s">
        <v>46</v>
      </c>
      <c r="E24" s="30">
        <v>2343</v>
      </c>
    </row>
    <row r="25" spans="1:5" customFormat="1" ht="15.75" outlineLevel="2" thickBot="1">
      <c r="A25" s="30" t="s">
        <v>49</v>
      </c>
      <c r="B25" s="30" t="s">
        <v>50</v>
      </c>
      <c r="C25" s="30">
        <v>223.49</v>
      </c>
      <c r="D25" s="30" t="s">
        <v>46</v>
      </c>
      <c r="E25" s="30">
        <v>4.3070000000000004</v>
      </c>
    </row>
    <row r="26" spans="1:5" customFormat="1" ht="15.75" outlineLevel="2" thickBot="1">
      <c r="A26" s="30" t="s">
        <v>69</v>
      </c>
      <c r="B26" s="30" t="s">
        <v>69</v>
      </c>
      <c r="C26" s="30">
        <v>178.07</v>
      </c>
      <c r="D26" s="30" t="s">
        <v>46</v>
      </c>
      <c r="E26" s="30">
        <v>2343</v>
      </c>
    </row>
    <row r="27" spans="1:5" customFormat="1" ht="15.75" outlineLevel="2" thickBot="1">
      <c r="A27" s="30" t="s">
        <v>70</v>
      </c>
      <c r="B27" s="30" t="s">
        <v>71</v>
      </c>
      <c r="C27" s="30">
        <v>123.98</v>
      </c>
      <c r="D27" s="30" t="s">
        <v>46</v>
      </c>
      <c r="E27" s="30">
        <v>9.3149999999999995</v>
      </c>
    </row>
    <row r="28" spans="1:5" customFormat="1" ht="15.75" outlineLevel="2" thickBot="1">
      <c r="A28" s="30" t="s">
        <v>72</v>
      </c>
      <c r="B28" s="30" t="s">
        <v>73</v>
      </c>
      <c r="C28" s="30">
        <v>234.3</v>
      </c>
      <c r="D28" s="30" t="s">
        <v>46</v>
      </c>
      <c r="E28" s="30">
        <v>2343</v>
      </c>
    </row>
    <row r="29" spans="1:5" customFormat="1" ht="15.75" outlineLevel="2" thickBot="1">
      <c r="A29" s="30" t="s">
        <v>74</v>
      </c>
      <c r="B29" s="30" t="s">
        <v>75</v>
      </c>
      <c r="C29" s="30">
        <v>1372.17</v>
      </c>
      <c r="D29" s="30" t="s">
        <v>46</v>
      </c>
      <c r="E29" s="30">
        <v>410.82900000000001</v>
      </c>
    </row>
    <row r="30" spans="1:5" ht="42.75" outlineLevel="1">
      <c r="A30" s="25" t="s">
        <v>21</v>
      </c>
      <c r="B30" s="21"/>
      <c r="C30" s="10">
        <v>0</v>
      </c>
      <c r="D30" s="21"/>
      <c r="E30" s="21"/>
    </row>
    <row r="31" spans="1:5" s="24" customFormat="1" ht="52.5" customHeight="1" outlineLevel="2" thickBot="1">
      <c r="A31" s="25" t="s">
        <v>22</v>
      </c>
      <c r="B31" s="26"/>
      <c r="C31" s="27">
        <f>SUM(C32:C35)</f>
        <v>15489.34</v>
      </c>
      <c r="D31" s="26"/>
      <c r="E31" s="26"/>
    </row>
    <row r="32" spans="1:5" customFormat="1" ht="15.75" outlineLevel="2" thickBot="1">
      <c r="A32" s="30" t="s">
        <v>51</v>
      </c>
      <c r="B32" s="30" t="s">
        <v>51</v>
      </c>
      <c r="C32" s="30">
        <v>3793</v>
      </c>
      <c r="D32" s="30" t="s">
        <v>52</v>
      </c>
      <c r="E32" s="30">
        <v>10</v>
      </c>
    </row>
    <row r="33" spans="1:5" customFormat="1" ht="15.75" outlineLevel="2" thickBot="1">
      <c r="A33" s="30" t="s">
        <v>53</v>
      </c>
      <c r="B33" s="30" t="s">
        <v>53</v>
      </c>
      <c r="C33" s="30">
        <v>3837.8</v>
      </c>
      <c r="D33" s="30" t="s">
        <v>54</v>
      </c>
      <c r="E33" s="30">
        <v>2</v>
      </c>
    </row>
    <row r="34" spans="1:5" customFormat="1" ht="15.75" outlineLevel="2" thickBot="1">
      <c r="A34" s="30" t="s">
        <v>55</v>
      </c>
      <c r="B34" s="30" t="s">
        <v>56</v>
      </c>
      <c r="C34" s="30">
        <v>7588.4</v>
      </c>
      <c r="D34" s="30" t="s">
        <v>52</v>
      </c>
      <c r="E34" s="30">
        <v>10</v>
      </c>
    </row>
    <row r="35" spans="1:5" customFormat="1" ht="15.75" outlineLevel="2" thickBot="1">
      <c r="A35" s="30" t="s">
        <v>76</v>
      </c>
      <c r="B35" s="30" t="s">
        <v>76</v>
      </c>
      <c r="C35" s="30">
        <v>270.14</v>
      </c>
      <c r="D35" s="30" t="s">
        <v>77</v>
      </c>
      <c r="E35" s="30">
        <v>1</v>
      </c>
    </row>
    <row r="36" spans="1:5" s="24" customFormat="1" ht="28.5" outlineLevel="2">
      <c r="A36" s="25" t="s">
        <v>23</v>
      </c>
      <c r="B36" s="26"/>
      <c r="C36" s="27"/>
      <c r="D36" s="26"/>
      <c r="E36" s="26"/>
    </row>
    <row r="37" spans="1:5" ht="28.5">
      <c r="A37" s="25" t="s">
        <v>24</v>
      </c>
      <c r="B37" s="9" t="e">
        <f>SUM(#REF!)</f>
        <v>#REF!</v>
      </c>
      <c r="C37" s="10">
        <v>0</v>
      </c>
      <c r="D37" s="3"/>
      <c r="E37" s="2"/>
    </row>
    <row r="38" spans="1:5" ht="28.5">
      <c r="A38" s="25" t="s">
        <v>25</v>
      </c>
      <c r="B38" s="9">
        <f>B39</f>
        <v>0</v>
      </c>
      <c r="C38" s="10">
        <f>B38</f>
        <v>0</v>
      </c>
      <c r="D38" s="3"/>
      <c r="E38" s="2"/>
    </row>
    <row r="39" spans="1:5">
      <c r="A39" s="3" t="s">
        <v>0</v>
      </c>
      <c r="B39" s="9"/>
      <c r="C39" s="28">
        <f t="shared" ref="C39" si="0">B39*1.18</f>
        <v>0</v>
      </c>
      <c r="D39" s="3"/>
      <c r="E39" s="2"/>
    </row>
    <row r="40" spans="1:5" ht="28.5">
      <c r="A40" s="25" t="s">
        <v>26</v>
      </c>
      <c r="B40" s="9" t="e">
        <f>#REF!+#REF!</f>
        <v>#REF!</v>
      </c>
      <c r="C40" s="10">
        <v>0</v>
      </c>
      <c r="D40" s="3"/>
      <c r="E40" s="2"/>
    </row>
    <row r="41" spans="1:5" ht="28.5">
      <c r="A41" s="25" t="s">
        <v>27</v>
      </c>
      <c r="B41" s="9" t="e">
        <f>#REF!</f>
        <v>#REF!</v>
      </c>
      <c r="C41" s="10">
        <v>0</v>
      </c>
      <c r="D41" s="3"/>
      <c r="E41" s="2"/>
    </row>
    <row r="42" spans="1:5">
      <c r="A42" s="25"/>
      <c r="B42" s="9"/>
      <c r="C42" s="10"/>
      <c r="D42" s="3"/>
      <c r="E42" s="2"/>
    </row>
    <row r="43" spans="1:5" ht="29.25" thickBot="1">
      <c r="A43" s="25" t="s">
        <v>28</v>
      </c>
      <c r="B43" s="9" t="e">
        <f>#REF!+#REF!</f>
        <v>#REF!</v>
      </c>
      <c r="C43" s="10">
        <f>SUM(C44:C45)</f>
        <v>2373.46</v>
      </c>
      <c r="D43" s="3"/>
      <c r="E43" s="2"/>
    </row>
    <row r="44" spans="1:5" customFormat="1" ht="15.75" outlineLevel="2" thickBot="1">
      <c r="A44" s="30" t="s">
        <v>57</v>
      </c>
      <c r="B44" s="30" t="s">
        <v>57</v>
      </c>
      <c r="C44" s="30">
        <v>1265.22</v>
      </c>
      <c r="D44" s="30" t="s">
        <v>46</v>
      </c>
      <c r="E44" s="30">
        <v>2343</v>
      </c>
    </row>
    <row r="45" spans="1:5" customFormat="1" ht="15.75" outlineLevel="2" thickBot="1">
      <c r="A45" s="30" t="s">
        <v>58</v>
      </c>
      <c r="B45" s="30" t="s">
        <v>58</v>
      </c>
      <c r="C45" s="30">
        <v>1108.24</v>
      </c>
      <c r="D45" s="30" t="s">
        <v>46</v>
      </c>
      <c r="E45" s="30">
        <v>2343</v>
      </c>
    </row>
    <row r="46" spans="1:5" ht="42.75">
      <c r="A46" s="25" t="s">
        <v>29</v>
      </c>
      <c r="B46" s="9" t="e">
        <f>#REF!</f>
        <v>#REF!</v>
      </c>
      <c r="C46" s="10">
        <v>0</v>
      </c>
      <c r="D46" s="3"/>
      <c r="E46" s="2"/>
    </row>
    <row r="47" spans="1:5" ht="57.75" thickBot="1">
      <c r="A47" s="25" t="s">
        <v>30</v>
      </c>
      <c r="B47" s="9" t="e">
        <f>SUM(#REF!)</f>
        <v>#REF!</v>
      </c>
      <c r="C47" s="10">
        <f>SUM(C48:C50)</f>
        <v>13294.18</v>
      </c>
      <c r="D47" s="3"/>
      <c r="E47" s="2"/>
    </row>
    <row r="48" spans="1:5" customFormat="1" ht="15.75" outlineLevel="2" thickBot="1">
      <c r="A48" s="30" t="s">
        <v>47</v>
      </c>
      <c r="B48" s="30" t="s">
        <v>48</v>
      </c>
      <c r="C48" s="30">
        <v>79.66</v>
      </c>
      <c r="D48" s="30" t="s">
        <v>46</v>
      </c>
      <c r="E48" s="30">
        <v>4686</v>
      </c>
    </row>
    <row r="49" spans="1:5" customFormat="1" ht="15.75" outlineLevel="2" thickBot="1">
      <c r="A49" s="30" t="s">
        <v>61</v>
      </c>
      <c r="B49" s="30" t="s">
        <v>62</v>
      </c>
      <c r="C49" s="30">
        <v>6607.26</v>
      </c>
      <c r="D49" s="30" t="s">
        <v>46</v>
      </c>
      <c r="E49" s="30">
        <v>2343</v>
      </c>
    </row>
    <row r="50" spans="1:5" customFormat="1" ht="15.75" outlineLevel="2" thickBot="1">
      <c r="A50" s="30" t="s">
        <v>63</v>
      </c>
      <c r="B50" s="30" t="s">
        <v>64</v>
      </c>
      <c r="C50" s="30">
        <v>6607.26</v>
      </c>
      <c r="D50" s="30" t="s">
        <v>46</v>
      </c>
      <c r="E50" s="30">
        <v>2343</v>
      </c>
    </row>
    <row r="51" spans="1:5">
      <c r="A51" s="25" t="s">
        <v>31</v>
      </c>
      <c r="B51" s="9">
        <f>B52</f>
        <v>406.77966101694915</v>
      </c>
      <c r="C51" s="10">
        <f>C52</f>
        <v>480</v>
      </c>
      <c r="D51" s="3"/>
      <c r="E51" s="2"/>
    </row>
    <row r="52" spans="1:5" ht="45">
      <c r="A52" s="5" t="s">
        <v>7</v>
      </c>
      <c r="B52" s="11">
        <f>C52/1.18</f>
        <v>406.77966101694915</v>
      </c>
      <c r="C52" s="12">
        <f>E52*12*5</f>
        <v>480</v>
      </c>
      <c r="D52" s="5" t="s">
        <v>5</v>
      </c>
      <c r="E52" s="5">
        <v>8</v>
      </c>
    </row>
    <row r="53" spans="1:5">
      <c r="A53" s="25" t="s">
        <v>32</v>
      </c>
      <c r="B53" s="13" t="e">
        <f>B13+B16+B19+#REF!+#REF!+#REF!+B37+B38+B40+B41+B43+B46+B47+B51</f>
        <v>#REF!</v>
      </c>
      <c r="C53" s="14">
        <f>C13+C16+C19+C23+C30+C31+C40+C41+C43+C46+C967+C47+C37+C36+C51</f>
        <v>69271.59</v>
      </c>
      <c r="D53" s="28" t="s">
        <v>35</v>
      </c>
      <c r="E53" s="2"/>
    </row>
    <row r="54" spans="1:5">
      <c r="A54" s="25" t="s">
        <v>33</v>
      </c>
      <c r="B54" s="15"/>
      <c r="C54" s="10">
        <f>C53*1.18</f>
        <v>81740.47619999999</v>
      </c>
      <c r="D54" s="28" t="s">
        <v>35</v>
      </c>
      <c r="E54" s="2"/>
    </row>
    <row r="55" spans="1:5">
      <c r="A55" s="25" t="s">
        <v>34</v>
      </c>
      <c r="B55" s="15"/>
      <c r="C55" s="10">
        <f>C4+C6+C9-C54</f>
        <v>-77811.966200000068</v>
      </c>
      <c r="D55" s="28" t="s">
        <v>35</v>
      </c>
      <c r="E55" s="2"/>
    </row>
    <row r="56" spans="1:5" ht="28.5">
      <c r="A56" s="25" t="s">
        <v>37</v>
      </c>
      <c r="B56" s="9"/>
      <c r="C56" s="10">
        <f>C55+C8</f>
        <v>-71824.886200000023</v>
      </c>
      <c r="D56" s="28" t="s">
        <v>35</v>
      </c>
      <c r="E56" s="2"/>
    </row>
    <row r="59" spans="1:5">
      <c r="C59" s="16">
        <f>C13+C16+C19+C23+C30+C31+C40+C43+C46+C47+C37+C36</f>
        <v>68791.59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2018-03-20T01:18:26Z</cp:lastPrinted>
  <dcterms:created xsi:type="dcterms:W3CDTF">2016-03-18T02:51:51Z</dcterms:created>
  <dcterms:modified xsi:type="dcterms:W3CDTF">2018-03-20T02:12:41Z</dcterms:modified>
</cp:coreProperties>
</file>