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Лист1!$A$1:$E$72</definedName>
  </definedNames>
  <calcPr calcId="124519" calcMode="manual"/>
</workbook>
</file>

<file path=xl/calcChain.xml><?xml version="1.0" encoding="utf-8"?>
<calcChain xmlns="http://schemas.openxmlformats.org/spreadsheetml/2006/main">
  <c r="C70" i="1"/>
  <c r="C71" s="1"/>
  <c r="C72" s="1"/>
  <c r="C11"/>
  <c r="C8"/>
  <c r="C69"/>
  <c r="C59"/>
  <c r="C62"/>
  <c r="C56"/>
  <c r="C36"/>
  <c r="C29"/>
  <c r="B36" l="1"/>
  <c r="C19" l="1"/>
  <c r="C10"/>
  <c r="C9" s="1"/>
  <c r="C22"/>
  <c r="C68"/>
  <c r="C16"/>
  <c r="C13"/>
  <c r="C67" l="1"/>
  <c r="B62" l="1"/>
  <c r="B54"/>
  <c r="B52"/>
  <c r="B51" l="1"/>
  <c r="B68"/>
  <c r="B67" s="1"/>
  <c r="B59"/>
  <c r="B56"/>
  <c r="B55"/>
  <c r="B53"/>
  <c r="B19"/>
  <c r="B16"/>
  <c r="B13"/>
  <c r="B69" l="1"/>
</calcChain>
</file>

<file path=xl/sharedStrings.xml><?xml version="1.0" encoding="utf-8"?>
<sst xmlns="http://schemas.openxmlformats.org/spreadsheetml/2006/main" count="204" uniqueCount="95">
  <si>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</si>
  <si>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</si>
  <si>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</si>
  <si>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</si>
  <si>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</si>
  <si>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</si>
  <si>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</si>
  <si>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</si>
  <si>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</si>
  <si>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</si>
  <si>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</si>
  <si>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</si>
  <si>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</si>
  <si>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</si>
  <si>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</si>
  <si>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</si>
  <si>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</si>
  <si>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</si>
  <si>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</si>
  <si>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</si>
  <si>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</si>
  <si>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</si>
  <si>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</si>
  <si>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</si>
  <si>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</si>
  <si>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</si>
  <si>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</si>
  <si>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</si>
  <si>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</si>
  <si>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</si>
  <si>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</si>
  <si>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</si>
  <si>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</si>
  <si>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</si>
  <si>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</si>
  <si>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</si>
  <si>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</si>
  <si>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</si>
  <si>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замена эл. лампочки накаливания</t>
  </si>
  <si>
    <t>Ремонт дверных полотен</t>
  </si>
  <si>
    <t>замена вентиля</t>
  </si>
  <si>
    <t>Адрес: ул. Чкалова, д. 1</t>
  </si>
  <si>
    <t>Замена пакетных выключателей</t>
  </si>
  <si>
    <t>Смена труб канализации д. 100</t>
  </si>
  <si>
    <t>осмотр подвала</t>
  </si>
  <si>
    <t>раз</t>
  </si>
  <si>
    <t>регулировка теплоносителя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</si>
  <si>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</si>
  <si>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</si>
  <si>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</si>
  <si>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</si>
  <si>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</si>
  <si>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</si>
  <si>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</si>
  <si>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</si>
  <si>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</si>
  <si>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</si>
  <si>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</si>
  <si>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</si>
  <si>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</si>
  <si>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Дератизация</t>
  </si>
  <si>
    <t>Замена электропатрона (при закрытой арматуре) с ма</t>
  </si>
  <si>
    <t>Замена электропроводки</t>
  </si>
  <si>
    <t>Орг-ция мест накоп. ртуть содержащих ламп 1,2 кв.</t>
  </si>
  <si>
    <t>Орг-ция мест накоп.ртуть содерж-х ламп 3,4 кв.2018</t>
  </si>
  <si>
    <t>Ремонт дверных коробок</t>
  </si>
  <si>
    <t>Смена вентиля до 20 мм. (с материалом)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</si>
  <si>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</si>
  <si>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</si>
  <si>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</si>
  <si>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</si>
  <si>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</si>
  <si>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</si>
  <si>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</si>
  <si>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</si>
  <si>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</si>
  <si>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</si>
  <si>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Электрическая энергия,потр.при содержании.общегоим</t>
  </si>
  <si>
    <t>изготовление хомута д100</t>
  </si>
  <si>
    <t>освещение подвала</t>
  </si>
  <si>
    <t>ремонт труб КНС</t>
  </si>
  <si>
    <t>сброс воздуха со стояков отопления</t>
  </si>
  <si>
    <t>смена сборок д.20 с устр-м сбросника на водогазпр-</t>
  </si>
  <si>
    <t>смена труб из ВГП труб Д20 с произ-ом свар-х работ</t>
  </si>
  <si>
    <t>Управление жилым фондом 3,4 кв. 2018 г. 0,6;0,8;0,85;0,9;1</t>
  </si>
  <si>
    <t>Управлением жил. фонд 1,2 кв. 2018 г. 0,6;0,8;0,85;0,9;1</t>
  </si>
  <si>
    <t>Горячая. вода,потр.при содер.общ.имущ. в МКД 2018г 3,4 кв. к=0,8</t>
  </si>
  <si>
    <t>Электрическая энергия,потр.при содержании.общегоимущ.3,4кв.2018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</si>
  <si>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</si>
  <si>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</si>
  <si>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</si>
  <si>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</si>
  <si>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Электрическая энергия потр. при содержании общегоимущ т1,2 кв. 2018</t>
  </si>
  <si>
    <t>Конечное сальдо с учетом дебиторской задолженности (переплаты) 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</si>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</sst>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4" xfId="0" applyFill="1" applyBorder="1"/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3" borderId="0" xfId="0" applyFill="1"/>
    <xf numFmtId="43" fontId="10" fillId="0" borderId="2" xfId="3" applyFont="1" applyFill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0" xfId="0" applyFill="1"/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4" borderId="0" xfId="0" applyFont="1" applyFill="1"/>
    <xf numFmtId="0" fontId="7" fillId="0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>
      <selection activeCell="A9" sqref="A9"/>
    </sheetView>
  </sheetViews>
  <sheetFormatPr defaultRowHeight="15" outlineLevelRow="1"/>
  <cols>
    <col min="1" max="1" width="62.28515625" style="17" customWidth="1"/>
    <col min="2" max="2" width="15.5703125" style="2" hidden="1" customWidth="1"/>
    <col min="3" max="3" width="20.42578125" style="3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18" customFormat="1" ht="66.75" customHeight="1">
      <c r="A1" s="63" t="s">
        <v>10</v>
      </c>
      <c r="B1" s="63"/>
      <c r="C1" s="63"/>
      <c r="D1" s="63"/>
      <c r="E1" s="63"/>
    </row>
    <row r="2" spans="1:5" s="18" customFormat="1" ht="15.75">
      <c r="A2" s="19" t="s">
        <v>41</v>
      </c>
      <c r="B2" s="20" t="s">
        <v>34</v>
      </c>
      <c r="C2" s="65" t="s">
        <v>47</v>
      </c>
      <c r="D2" s="65"/>
      <c r="E2" s="21"/>
    </row>
    <row r="3" spans="1:5" ht="57">
      <c r="A3" s="22" t="s">
        <v>3</v>
      </c>
      <c r="B3" s="23" t="s">
        <v>0</v>
      </c>
      <c r="C3" s="33" t="s">
        <v>35</v>
      </c>
      <c r="D3" s="24" t="s">
        <v>1</v>
      </c>
      <c r="E3" s="25" t="s">
        <v>2</v>
      </c>
    </row>
    <row r="4" spans="1:5" s="40" customFormat="1">
      <c r="A4" s="35" t="s">
        <v>48</v>
      </c>
      <c r="B4" s="36"/>
      <c r="C4" s="37">
        <v>408151.67</v>
      </c>
      <c r="D4" s="38"/>
      <c r="E4" s="39"/>
    </row>
    <row r="5" spans="1:5" s="40" customFormat="1">
      <c r="A5" s="66" t="s">
        <v>91</v>
      </c>
      <c r="B5" s="67"/>
      <c r="C5" s="67"/>
      <c r="D5" s="67"/>
      <c r="E5" s="68"/>
    </row>
    <row r="6" spans="1:5" s="40" customFormat="1">
      <c r="A6" s="35" t="s">
        <v>49</v>
      </c>
      <c r="B6" s="36"/>
      <c r="C6" s="37">
        <v>993811.19</v>
      </c>
      <c r="D6" s="38"/>
      <c r="E6" s="39"/>
    </row>
    <row r="7" spans="1:5" s="40" customFormat="1">
      <c r="A7" s="35" t="s">
        <v>50</v>
      </c>
      <c r="B7" s="36"/>
      <c r="C7" s="37">
        <v>935605.15</v>
      </c>
      <c r="D7" s="38"/>
      <c r="E7" s="39"/>
    </row>
    <row r="8" spans="1:5" s="40" customFormat="1">
      <c r="A8" s="35" t="s">
        <v>94</v>
      </c>
      <c r="B8" s="36"/>
      <c r="C8" s="37">
        <f>C7-C6</f>
        <v>-58206.039999999921</v>
      </c>
      <c r="D8" s="38"/>
      <c r="E8" s="39"/>
    </row>
    <row r="9" spans="1:5" s="40" customFormat="1">
      <c r="A9" s="35" t="s">
        <v>11</v>
      </c>
      <c r="B9" s="36"/>
      <c r="C9" s="37">
        <f>C10</f>
        <v>13543.68</v>
      </c>
      <c r="D9" s="38"/>
      <c r="E9" s="39"/>
    </row>
    <row r="10" spans="1:5" s="40" customFormat="1">
      <c r="A10" s="41" t="s">
        <v>12</v>
      </c>
      <c r="B10" s="42"/>
      <c r="C10" s="43">
        <f>528.64*12+600*12</f>
        <v>13543.68</v>
      </c>
      <c r="D10" s="38"/>
      <c r="E10" s="44"/>
    </row>
    <row r="11" spans="1:5" s="40" customFormat="1">
      <c r="A11" s="45" t="s">
        <v>51</v>
      </c>
      <c r="B11" s="46"/>
      <c r="C11" s="39">
        <f>C6+C9</f>
        <v>1007354.87</v>
      </c>
      <c r="D11" s="47"/>
      <c r="E11" s="44"/>
    </row>
    <row r="12" spans="1:5" s="40" customFormat="1">
      <c r="A12" s="64" t="s">
        <v>13</v>
      </c>
      <c r="B12" s="64"/>
      <c r="C12" s="64"/>
      <c r="D12" s="64"/>
      <c r="E12" s="64"/>
    </row>
    <row r="13" spans="1:5" s="40" customFormat="1" ht="15.75" thickBot="1">
      <c r="A13" s="48" t="s">
        <v>14</v>
      </c>
      <c r="B13" s="49" t="e">
        <f>#REF!</f>
        <v>#REF!</v>
      </c>
      <c r="C13" s="50">
        <f>C14+C15</f>
        <v>160329.03</v>
      </c>
      <c r="D13" s="51"/>
      <c r="E13" s="52"/>
    </row>
    <row r="14" spans="1:5" s="55" customFormat="1" ht="15.75" thickBot="1">
      <c r="A14" s="53" t="s">
        <v>85</v>
      </c>
      <c r="B14" s="53"/>
      <c r="C14" s="54">
        <v>77340.289999999994</v>
      </c>
      <c r="D14" s="53" t="s">
        <v>5</v>
      </c>
      <c r="E14" s="53">
        <v>21724.799999999999</v>
      </c>
    </row>
    <row r="15" spans="1:5" s="55" customFormat="1" ht="15.75" thickBot="1">
      <c r="A15" s="53" t="s">
        <v>84</v>
      </c>
      <c r="B15" s="53"/>
      <c r="C15" s="54">
        <v>82988.740000000005</v>
      </c>
      <c r="D15" s="53" t="s">
        <v>5</v>
      </c>
      <c r="E15" s="53">
        <v>21724.799999999999</v>
      </c>
    </row>
    <row r="16" spans="1:5" s="40" customFormat="1" ht="29.25" thickBot="1">
      <c r="A16" s="48" t="s">
        <v>15</v>
      </c>
      <c r="B16" s="49">
        <f>B18</f>
        <v>0</v>
      </c>
      <c r="C16" s="50">
        <f>C18+C17</f>
        <v>62134.559999999998</v>
      </c>
      <c r="D16" s="51"/>
      <c r="E16" s="52"/>
    </row>
    <row r="17" spans="1:5" s="55" customFormat="1" ht="15.75" thickBot="1">
      <c r="A17" s="53" t="s">
        <v>69</v>
      </c>
      <c r="B17" s="53"/>
      <c r="C17" s="54">
        <v>26938.74</v>
      </c>
      <c r="D17" s="53" t="s">
        <v>5</v>
      </c>
      <c r="E17" s="53">
        <v>21724.799999999999</v>
      </c>
    </row>
    <row r="18" spans="1:5" s="55" customFormat="1" ht="15.75" thickBot="1">
      <c r="A18" s="53" t="s">
        <v>70</v>
      </c>
      <c r="B18" s="53"/>
      <c r="C18" s="54">
        <v>35195.82</v>
      </c>
      <c r="D18" s="53" t="s">
        <v>5</v>
      </c>
      <c r="E18" s="53">
        <v>21725.8</v>
      </c>
    </row>
    <row r="19" spans="1:5" s="40" customFormat="1" ht="29.25" thickBot="1">
      <c r="A19" s="48" t="s">
        <v>16</v>
      </c>
      <c r="B19" s="56">
        <f>B20+B21</f>
        <v>0</v>
      </c>
      <c r="C19" s="50">
        <f>C20+C21</f>
        <v>91890.4</v>
      </c>
      <c r="D19" s="57"/>
      <c r="E19" s="58"/>
    </row>
    <row r="20" spans="1:5" s="55" customFormat="1" ht="15.75" thickBot="1">
      <c r="A20" s="53" t="s">
        <v>56</v>
      </c>
      <c r="B20" s="53"/>
      <c r="C20" s="54">
        <v>46483.199999999997</v>
      </c>
      <c r="D20" s="53" t="s">
        <v>17</v>
      </c>
      <c r="E20" s="53">
        <v>864</v>
      </c>
    </row>
    <row r="21" spans="1:5" s="55" customFormat="1" ht="15.75" thickBot="1">
      <c r="A21" s="53" t="s">
        <v>57</v>
      </c>
      <c r="B21" s="53"/>
      <c r="C21" s="54">
        <v>45407.199999999997</v>
      </c>
      <c r="D21" s="53" t="s">
        <v>17</v>
      </c>
      <c r="E21" s="53">
        <v>844</v>
      </c>
    </row>
    <row r="22" spans="1:5" s="40" customFormat="1" ht="43.5" thickBot="1">
      <c r="A22" s="48" t="s">
        <v>18</v>
      </c>
      <c r="B22" s="49"/>
      <c r="C22" s="50">
        <f>C23+C24+C25+C26+C27+C28</f>
        <v>18596.419999999998</v>
      </c>
      <c r="D22" s="51"/>
      <c r="E22" s="52"/>
    </row>
    <row r="23" spans="1:5" s="55" customFormat="1" ht="15.75" thickBot="1">
      <c r="A23" s="53" t="s">
        <v>75</v>
      </c>
      <c r="B23" s="53"/>
      <c r="C23" s="54">
        <v>1651.08</v>
      </c>
      <c r="D23" s="53" t="s">
        <v>5</v>
      </c>
      <c r="E23" s="53">
        <v>21724.799999999999</v>
      </c>
    </row>
    <row r="24" spans="1:5" s="55" customFormat="1" ht="15.75" thickBot="1">
      <c r="A24" s="53" t="s">
        <v>76</v>
      </c>
      <c r="B24" s="53"/>
      <c r="C24" s="54">
        <v>1737.98</v>
      </c>
      <c r="D24" s="53" t="s">
        <v>5</v>
      </c>
      <c r="E24" s="53">
        <v>21724.799999999999</v>
      </c>
    </row>
    <row r="25" spans="1:5" s="55" customFormat="1" ht="15.75" thickBot="1">
      <c r="A25" s="53" t="s">
        <v>58</v>
      </c>
      <c r="B25" s="53"/>
      <c r="C25" s="54">
        <v>1737.98</v>
      </c>
      <c r="D25" s="53" t="s">
        <v>5</v>
      </c>
      <c r="E25" s="53">
        <v>21724.799999999999</v>
      </c>
    </row>
    <row r="26" spans="1:5" s="55" customFormat="1" ht="15.75" thickBot="1">
      <c r="A26" s="53" t="s">
        <v>86</v>
      </c>
      <c r="B26" s="53"/>
      <c r="C26" s="54">
        <v>1955.23</v>
      </c>
      <c r="D26" s="53" t="s">
        <v>5</v>
      </c>
      <c r="E26" s="53">
        <v>21724.799999999999</v>
      </c>
    </row>
    <row r="27" spans="1:5" s="55" customFormat="1" ht="15.75" thickBot="1">
      <c r="A27" s="53" t="s">
        <v>92</v>
      </c>
      <c r="B27" s="53"/>
      <c r="C27" s="54">
        <v>3041.48</v>
      </c>
      <c r="D27" s="53" t="s">
        <v>5</v>
      </c>
      <c r="E27" s="53">
        <v>21724.799999999999</v>
      </c>
    </row>
    <row r="28" spans="1:5" s="55" customFormat="1" ht="15.75" thickBot="1">
      <c r="A28" s="53" t="s">
        <v>87</v>
      </c>
      <c r="B28" s="53"/>
      <c r="C28" s="54">
        <v>8472.67</v>
      </c>
      <c r="D28" s="53" t="s">
        <v>5</v>
      </c>
      <c r="E28" s="53">
        <v>21724.799999999999</v>
      </c>
    </row>
    <row r="29" spans="1:5" s="40" customFormat="1" ht="43.5" outlineLevel="1" thickBot="1">
      <c r="A29" s="48" t="s">
        <v>20</v>
      </c>
      <c r="B29" s="59"/>
      <c r="C29" s="60">
        <f>C30+C31+C32+C33+C34+C35</f>
        <v>3351.2599999999998</v>
      </c>
      <c r="D29" s="61"/>
      <c r="E29" s="61"/>
    </row>
    <row r="30" spans="1:5" s="55" customFormat="1" ht="15.75" thickBot="1">
      <c r="A30" s="53" t="s">
        <v>42</v>
      </c>
      <c r="B30" s="53"/>
      <c r="C30" s="54">
        <v>395.71</v>
      </c>
      <c r="D30" s="53" t="s">
        <v>6</v>
      </c>
      <c r="E30" s="53">
        <v>1</v>
      </c>
    </row>
    <row r="31" spans="1:5" s="55" customFormat="1" ht="15.75" thickBot="1">
      <c r="A31" s="53" t="s">
        <v>61</v>
      </c>
      <c r="B31" s="53"/>
      <c r="C31" s="54">
        <v>431.2</v>
      </c>
      <c r="D31" s="53" t="s">
        <v>6</v>
      </c>
      <c r="E31" s="53">
        <v>2</v>
      </c>
    </row>
    <row r="32" spans="1:5" s="55" customFormat="1" ht="15.75" thickBot="1">
      <c r="A32" s="53" t="s">
        <v>62</v>
      </c>
      <c r="B32" s="53"/>
      <c r="C32" s="54">
        <v>107.42</v>
      </c>
      <c r="D32" s="53" t="s">
        <v>7</v>
      </c>
      <c r="E32" s="53">
        <v>0.6</v>
      </c>
    </row>
    <row r="33" spans="1:6" s="55" customFormat="1" ht="15.75" thickBot="1">
      <c r="A33" s="53" t="s">
        <v>65</v>
      </c>
      <c r="B33" s="53"/>
      <c r="C33" s="54">
        <v>1201.48</v>
      </c>
      <c r="D33" s="53" t="s">
        <v>6</v>
      </c>
      <c r="E33" s="53">
        <v>1</v>
      </c>
    </row>
    <row r="34" spans="1:6" s="55" customFormat="1" ht="15.75" thickBot="1">
      <c r="A34" s="53" t="s">
        <v>39</v>
      </c>
      <c r="B34" s="53"/>
      <c r="C34" s="54">
        <v>520.01</v>
      </c>
      <c r="D34" s="53" t="s">
        <v>6</v>
      </c>
      <c r="E34" s="53">
        <v>1</v>
      </c>
    </row>
    <row r="35" spans="1:6" s="55" customFormat="1" ht="15.75" thickBot="1">
      <c r="A35" s="53" t="s">
        <v>38</v>
      </c>
      <c r="B35" s="53"/>
      <c r="C35" s="54">
        <v>695.44</v>
      </c>
      <c r="D35" s="53" t="s">
        <v>6</v>
      </c>
      <c r="E35" s="53">
        <v>8</v>
      </c>
    </row>
    <row r="36" spans="1:6" s="40" customFormat="1" ht="43.5" thickBot="1">
      <c r="A36" s="48" t="s">
        <v>21</v>
      </c>
      <c r="B36" s="49">
        <f>SUM(B37:B44)</f>
        <v>0</v>
      </c>
      <c r="C36" s="50">
        <f>C37+C38+C39+C40+C41+C42+C43+C44+C45+C46+C47+C48+C49+C50</f>
        <v>38950.12000000001</v>
      </c>
      <c r="D36" s="51"/>
      <c r="E36" s="52"/>
      <c r="F36" s="62" t="s">
        <v>4</v>
      </c>
    </row>
    <row r="37" spans="1:6" s="55" customFormat="1" ht="15.75" thickBot="1">
      <c r="A37" s="53" t="s">
        <v>22</v>
      </c>
      <c r="B37" s="53"/>
      <c r="C37" s="54">
        <v>8093.6</v>
      </c>
      <c r="D37" s="53" t="s">
        <v>23</v>
      </c>
      <c r="E37" s="53">
        <v>10</v>
      </c>
    </row>
    <row r="38" spans="1:6" s="55" customFormat="1" ht="15.75" thickBot="1">
      <c r="A38" s="53" t="s">
        <v>36</v>
      </c>
      <c r="B38" s="53"/>
      <c r="C38" s="54">
        <v>289.19</v>
      </c>
      <c r="D38" s="53" t="s">
        <v>6</v>
      </c>
      <c r="E38" s="53">
        <v>1</v>
      </c>
    </row>
    <row r="39" spans="1:6" s="55" customFormat="1" ht="15.75" thickBot="1">
      <c r="A39" s="53" t="s">
        <v>66</v>
      </c>
      <c r="B39" s="53"/>
      <c r="C39" s="54">
        <v>5756.7</v>
      </c>
      <c r="D39" s="53" t="s">
        <v>6</v>
      </c>
      <c r="E39" s="53">
        <v>3</v>
      </c>
    </row>
    <row r="40" spans="1:6" s="55" customFormat="1" ht="15.75" thickBot="1">
      <c r="A40" s="53" t="s">
        <v>43</v>
      </c>
      <c r="B40" s="53"/>
      <c r="C40" s="54">
        <v>2193.3000000000002</v>
      </c>
      <c r="D40" s="53" t="s">
        <v>7</v>
      </c>
      <c r="E40" s="53">
        <v>2</v>
      </c>
    </row>
    <row r="41" spans="1:6" s="55" customFormat="1" ht="15.75" thickBot="1">
      <c r="A41" s="53" t="s">
        <v>33</v>
      </c>
      <c r="B41" s="53"/>
      <c r="C41" s="54">
        <v>179.6</v>
      </c>
      <c r="D41" s="53" t="s">
        <v>6</v>
      </c>
      <c r="E41" s="53">
        <v>1</v>
      </c>
    </row>
    <row r="42" spans="1:6" s="55" customFormat="1" ht="15.75" thickBot="1">
      <c r="A42" s="53" t="s">
        <v>40</v>
      </c>
      <c r="B42" s="53"/>
      <c r="C42" s="54">
        <v>838.13</v>
      </c>
      <c r="D42" s="53" t="s">
        <v>6</v>
      </c>
      <c r="E42" s="53">
        <v>1</v>
      </c>
    </row>
    <row r="43" spans="1:6" s="55" customFormat="1" ht="15.75" thickBot="1">
      <c r="A43" s="53" t="s">
        <v>78</v>
      </c>
      <c r="B43" s="53"/>
      <c r="C43" s="54">
        <v>2047.65</v>
      </c>
      <c r="D43" s="53" t="s">
        <v>6</v>
      </c>
      <c r="E43" s="53">
        <v>3</v>
      </c>
    </row>
    <row r="44" spans="1:6" s="55" customFormat="1" ht="15.75" thickBot="1">
      <c r="A44" s="53" t="s">
        <v>79</v>
      </c>
      <c r="B44" s="53"/>
      <c r="C44" s="54">
        <v>581.70000000000005</v>
      </c>
      <c r="D44" s="53" t="s">
        <v>7</v>
      </c>
      <c r="E44" s="53">
        <v>15</v>
      </c>
    </row>
    <row r="45" spans="1:6" s="55" customFormat="1" ht="15.75" thickBot="1">
      <c r="A45" s="53" t="s">
        <v>44</v>
      </c>
      <c r="B45" s="53"/>
      <c r="C45" s="54">
        <v>2971.54</v>
      </c>
      <c r="D45" s="53" t="s">
        <v>45</v>
      </c>
      <c r="E45" s="53">
        <v>11</v>
      </c>
    </row>
    <row r="46" spans="1:6" s="55" customFormat="1" ht="15.75" thickBot="1">
      <c r="A46" s="53" t="s">
        <v>46</v>
      </c>
      <c r="B46" s="53"/>
      <c r="C46" s="54">
        <v>432.54</v>
      </c>
      <c r="D46" s="53" t="s">
        <v>37</v>
      </c>
      <c r="E46" s="53">
        <v>1</v>
      </c>
    </row>
    <row r="47" spans="1:6" s="55" customFormat="1" ht="15.75" thickBot="1">
      <c r="A47" s="53" t="s">
        <v>80</v>
      </c>
      <c r="B47" s="53"/>
      <c r="C47" s="54">
        <v>677.52</v>
      </c>
      <c r="D47" s="53" t="s">
        <v>6</v>
      </c>
      <c r="E47" s="53">
        <v>6</v>
      </c>
    </row>
    <row r="48" spans="1:6" s="55" customFormat="1" ht="15.75" thickBot="1">
      <c r="A48" s="53" t="s">
        <v>81</v>
      </c>
      <c r="B48" s="53"/>
      <c r="C48" s="54">
        <v>12430.6</v>
      </c>
      <c r="D48" s="53" t="s">
        <v>23</v>
      </c>
      <c r="E48" s="53">
        <v>20</v>
      </c>
    </row>
    <row r="49" spans="1:5" s="55" customFormat="1" ht="15.75" thickBot="1">
      <c r="A49" s="53" t="s">
        <v>82</v>
      </c>
      <c r="B49" s="53"/>
      <c r="C49" s="54">
        <v>2048.73</v>
      </c>
      <c r="D49" s="53" t="s">
        <v>6</v>
      </c>
      <c r="E49" s="53">
        <v>1</v>
      </c>
    </row>
    <row r="50" spans="1:5" s="55" customFormat="1" ht="15.75" thickBot="1">
      <c r="A50" s="53" t="s">
        <v>83</v>
      </c>
      <c r="B50" s="53"/>
      <c r="C50" s="54">
        <v>409.32</v>
      </c>
      <c r="D50" s="53" t="s">
        <v>7</v>
      </c>
      <c r="E50" s="53">
        <v>0.5</v>
      </c>
    </row>
    <row r="51" spans="1:5" s="40" customFormat="1" ht="28.5">
      <c r="A51" s="48" t="s">
        <v>24</v>
      </c>
      <c r="B51" s="49" t="e">
        <f>#REF!+#REF!</f>
        <v>#REF!</v>
      </c>
      <c r="C51" s="50">
        <v>0</v>
      </c>
      <c r="D51" s="51"/>
      <c r="E51" s="52"/>
    </row>
    <row r="52" spans="1:5" s="40" customFormat="1" ht="28.5">
      <c r="A52" s="48" t="s">
        <v>25</v>
      </c>
      <c r="B52" s="49" t="e">
        <f>SUM(#REF!)</f>
        <v>#REF!</v>
      </c>
      <c r="C52" s="50">
        <v>0</v>
      </c>
      <c r="D52" s="51"/>
      <c r="E52" s="52"/>
    </row>
    <row r="53" spans="1:5" s="40" customFormat="1" ht="28.5">
      <c r="A53" s="48" t="s">
        <v>26</v>
      </c>
      <c r="B53" s="49" t="e">
        <f>#REF!</f>
        <v>#REF!</v>
      </c>
      <c r="C53" s="50">
        <v>0</v>
      </c>
      <c r="D53" s="51"/>
      <c r="E53" s="52"/>
    </row>
    <row r="54" spans="1:5" s="40" customFormat="1" ht="28.5">
      <c r="A54" s="48" t="s">
        <v>27</v>
      </c>
      <c r="B54" s="49" t="e">
        <f>#REF!+#REF!</f>
        <v>#REF!</v>
      </c>
      <c r="C54" s="50">
        <v>0</v>
      </c>
      <c r="D54" s="51"/>
      <c r="E54" s="52"/>
    </row>
    <row r="55" spans="1:5" s="40" customFormat="1" ht="28.5">
      <c r="A55" s="48" t="s">
        <v>28</v>
      </c>
      <c r="B55" s="49" t="e">
        <f>#REF!</f>
        <v>#REF!</v>
      </c>
      <c r="C55" s="50">
        <v>0</v>
      </c>
      <c r="D55" s="51"/>
      <c r="E55" s="52"/>
    </row>
    <row r="56" spans="1:5" s="40" customFormat="1" ht="29.25" thickBot="1">
      <c r="A56" s="48" t="s">
        <v>29</v>
      </c>
      <c r="B56" s="49" t="e">
        <f>B57+#REF!</f>
        <v>#REF!</v>
      </c>
      <c r="C56" s="50">
        <f>C57+C58</f>
        <v>25048.690000000002</v>
      </c>
      <c r="D56" s="51"/>
      <c r="E56" s="52"/>
    </row>
    <row r="57" spans="1:5" s="55" customFormat="1" ht="15.75" thickBot="1">
      <c r="A57" s="53" t="s">
        <v>67</v>
      </c>
      <c r="B57" s="53"/>
      <c r="C57" s="53">
        <v>10275.83</v>
      </c>
      <c r="D57" s="53" t="s">
        <v>5</v>
      </c>
      <c r="E57" s="53">
        <v>21724.799999999999</v>
      </c>
    </row>
    <row r="58" spans="1:5" s="55" customFormat="1" ht="15.75" thickBot="1">
      <c r="A58" s="53" t="s">
        <v>68</v>
      </c>
      <c r="B58" s="53"/>
      <c r="C58" s="53">
        <v>14772.86</v>
      </c>
      <c r="D58" s="53" t="s">
        <v>5</v>
      </c>
      <c r="E58" s="53">
        <v>21724.799999999999</v>
      </c>
    </row>
    <row r="59" spans="1:5" s="40" customFormat="1" ht="43.5" thickBot="1">
      <c r="A59" s="48" t="s">
        <v>30</v>
      </c>
      <c r="B59" s="49" t="e">
        <f>#REF!</f>
        <v>#REF!</v>
      </c>
      <c r="C59" s="50">
        <f>C60+C61</f>
        <v>4030.56</v>
      </c>
      <c r="D59" s="51"/>
      <c r="E59" s="52"/>
    </row>
    <row r="60" spans="1:5" s="55" customFormat="1" ht="15.75" thickBot="1">
      <c r="A60" s="53" t="s">
        <v>60</v>
      </c>
      <c r="B60" s="53"/>
      <c r="C60" s="53">
        <v>1343.52</v>
      </c>
      <c r="D60" s="53" t="s">
        <v>5</v>
      </c>
      <c r="E60" s="53">
        <v>933</v>
      </c>
    </row>
    <row r="61" spans="1:5" s="55" customFormat="1" ht="15.75" thickBot="1">
      <c r="A61" s="53" t="s">
        <v>60</v>
      </c>
      <c r="B61" s="53"/>
      <c r="C61" s="53">
        <v>2687.04</v>
      </c>
      <c r="D61" s="53" t="s">
        <v>5</v>
      </c>
      <c r="E61" s="53">
        <v>1866</v>
      </c>
    </row>
    <row r="62" spans="1:5" s="40" customFormat="1" ht="57.75" thickBot="1">
      <c r="A62" s="48" t="s">
        <v>31</v>
      </c>
      <c r="B62" s="49">
        <f>SUM(B63:B63)</f>
        <v>0</v>
      </c>
      <c r="C62" s="50">
        <f>C63+C64+C65+C66</f>
        <v>116099.84</v>
      </c>
      <c r="D62" s="51"/>
      <c r="E62" s="52"/>
    </row>
    <row r="63" spans="1:5" s="55" customFormat="1" ht="15.75" thickBot="1">
      <c r="A63" s="53" t="s">
        <v>63</v>
      </c>
      <c r="B63" s="53"/>
      <c r="C63" s="53">
        <v>369.32</v>
      </c>
      <c r="D63" s="53" t="s">
        <v>5</v>
      </c>
      <c r="E63" s="53">
        <v>21724.799999999999</v>
      </c>
    </row>
    <row r="64" spans="1:5" s="55" customFormat="1" ht="15.75" thickBot="1">
      <c r="A64" s="53" t="s">
        <v>64</v>
      </c>
      <c r="B64" s="53"/>
      <c r="C64" s="53">
        <v>369.32</v>
      </c>
      <c r="D64" s="53" t="s">
        <v>5</v>
      </c>
      <c r="E64" s="53">
        <v>21724.799999999999</v>
      </c>
    </row>
    <row r="65" spans="1:5" s="55" customFormat="1" ht="15.75" thickBot="1">
      <c r="A65" s="53" t="s">
        <v>71</v>
      </c>
      <c r="B65" s="53"/>
      <c r="C65" s="53">
        <v>61263.96</v>
      </c>
      <c r="D65" s="53" t="s">
        <v>5</v>
      </c>
      <c r="E65" s="53">
        <v>21724.799999999999</v>
      </c>
    </row>
    <row r="66" spans="1:5" s="55" customFormat="1" ht="15.75" thickBot="1">
      <c r="A66" s="53" t="s">
        <v>72</v>
      </c>
      <c r="B66" s="53"/>
      <c r="C66" s="53">
        <v>54097.24</v>
      </c>
      <c r="D66" s="53" t="s">
        <v>5</v>
      </c>
      <c r="E66" s="53">
        <v>21725.8</v>
      </c>
    </row>
    <row r="67" spans="1:5">
      <c r="A67" s="9" t="s">
        <v>32</v>
      </c>
      <c r="B67" s="6">
        <f>B68</f>
        <v>3406.7796610169494</v>
      </c>
      <c r="C67" s="26">
        <f>C68</f>
        <v>4020</v>
      </c>
      <c r="D67" s="8"/>
      <c r="E67" s="7"/>
    </row>
    <row r="68" spans="1:5" ht="30">
      <c r="A68" s="12" t="s">
        <v>9</v>
      </c>
      <c r="B68" s="10">
        <f>C68/1.18</f>
        <v>3406.7796610169494</v>
      </c>
      <c r="C68" s="34">
        <f>E68*5*12</f>
        <v>4020</v>
      </c>
      <c r="D68" s="13" t="s">
        <v>8</v>
      </c>
      <c r="E68" s="11">
        <v>67</v>
      </c>
    </row>
    <row r="69" spans="1:5">
      <c r="A69" s="5" t="s">
        <v>88</v>
      </c>
      <c r="B69" s="14" t="e">
        <f>B13+B16+B19+B28+B36+B51+B52+B53+B54+B55+B56+B59+B62+B67</f>
        <v>#REF!</v>
      </c>
      <c r="C69" s="26">
        <f>C13+C16+C19+C22+C29+C36+C51+C52+C53+C54+C55+C56+C59+C62</f>
        <v>520430.88</v>
      </c>
      <c r="D69" s="15"/>
      <c r="E69" s="7"/>
    </row>
    <row r="70" spans="1:5">
      <c r="A70" s="5" t="s">
        <v>89</v>
      </c>
      <c r="B70" s="16"/>
      <c r="C70" s="26">
        <f>C69*1.18+C67</f>
        <v>618128.43839999998</v>
      </c>
      <c r="D70" s="8"/>
      <c r="E70" s="7"/>
    </row>
    <row r="71" spans="1:5">
      <c r="A71" s="5" t="s">
        <v>90</v>
      </c>
      <c r="B71" s="16"/>
      <c r="C71" s="26">
        <f>C4+C6+C9-C70</f>
        <v>797378.10159999982</v>
      </c>
      <c r="D71" s="8"/>
      <c r="E71" s="7"/>
    </row>
    <row r="72" spans="1:5" ht="28.5">
      <c r="A72" s="9" t="s">
        <v>93</v>
      </c>
      <c r="B72" s="16"/>
      <c r="C72" s="26">
        <f>C71+C8</f>
        <v>739172.0615999999</v>
      </c>
      <c r="D72" s="27"/>
      <c r="E72" s="26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5"/>
  <sheetViews>
    <sheetView topLeftCell="A43" workbookViewId="0">
      <selection activeCell="I66" sqref="I66"/>
    </sheetView>
  </sheetViews>
  <sheetFormatPr defaultRowHeight="15"/>
  <cols>
    <col min="1" max="1" width="56.7109375" customWidth="1"/>
    <col min="2" max="2" width="56.7109375" style="29" hidden="1" customWidth="1"/>
    <col min="3" max="3" width="14.7109375" customWidth="1"/>
    <col min="4" max="4" width="8.7109375" customWidth="1"/>
    <col min="5" max="5" width="15.7109375" customWidth="1"/>
  </cols>
  <sheetData>
    <row r="2" spans="1:5">
      <c r="A2" s="29"/>
      <c r="C2" s="29"/>
      <c r="D2" s="29"/>
      <c r="E2" s="29"/>
    </row>
    <row r="3" spans="1:5">
      <c r="A3" s="29"/>
      <c r="C3" s="29"/>
      <c r="D3" s="29"/>
      <c r="E3" s="29"/>
    </row>
    <row r="4" spans="1:5" ht="15.75" thickBot="1">
      <c r="A4" s="29"/>
      <c r="C4" s="29"/>
      <c r="D4" s="29"/>
      <c r="E4" s="29"/>
    </row>
    <row r="5" spans="1:5" ht="15.75" thickBot="1">
      <c r="A5" s="30" t="s">
        <v>52</v>
      </c>
      <c r="B5" s="30"/>
      <c r="C5" s="30" t="s">
        <v>53</v>
      </c>
      <c r="D5" s="30" t="s">
        <v>54</v>
      </c>
      <c r="E5" s="30" t="s">
        <v>55</v>
      </c>
    </row>
    <row r="6" spans="1:5" s="32" customFormat="1" ht="15.75" thickBot="1">
      <c r="A6" s="28" t="s">
        <v>56</v>
      </c>
      <c r="B6" s="28"/>
      <c r="C6" s="28">
        <v>46483.199999999997</v>
      </c>
      <c r="D6" s="28" t="s">
        <v>17</v>
      </c>
      <c r="E6" s="28">
        <v>864</v>
      </c>
    </row>
    <row r="7" spans="1:5" ht="15.75" thickBot="1">
      <c r="A7" s="31"/>
      <c r="B7" s="31"/>
      <c r="C7" s="31">
        <v>46483.199999999997</v>
      </c>
      <c r="D7" s="31"/>
      <c r="E7" s="31">
        <v>864</v>
      </c>
    </row>
    <row r="8" spans="1:5" s="32" customFormat="1" ht="15.75" thickBot="1">
      <c r="A8" s="28" t="s">
        <v>57</v>
      </c>
      <c r="B8" s="28"/>
      <c r="C8" s="28">
        <v>45407.199999999997</v>
      </c>
      <c r="D8" s="28" t="s">
        <v>17</v>
      </c>
      <c r="E8" s="28">
        <v>844</v>
      </c>
    </row>
    <row r="9" spans="1:5" ht="15.75" thickBot="1">
      <c r="A9" s="31"/>
      <c r="B9" s="31"/>
      <c r="C9" s="31">
        <v>45407.199999999997</v>
      </c>
      <c r="D9" s="31"/>
      <c r="E9" s="31">
        <v>844</v>
      </c>
    </row>
    <row r="10" spans="1:5" s="32" customFormat="1" ht="15.75" thickBot="1">
      <c r="A10" s="28" t="s">
        <v>58</v>
      </c>
      <c r="B10" s="28"/>
      <c r="C10" s="28">
        <v>1737.98</v>
      </c>
      <c r="D10" s="28" t="s">
        <v>5</v>
      </c>
      <c r="E10" s="28">
        <v>21724.799999999999</v>
      </c>
    </row>
    <row r="11" spans="1:5" ht="15.75" thickBot="1">
      <c r="A11" s="31"/>
      <c r="B11" s="31"/>
      <c r="C11" s="31">
        <v>1737.98</v>
      </c>
      <c r="D11" s="31"/>
      <c r="E11" s="31">
        <v>21724.799999999999</v>
      </c>
    </row>
    <row r="12" spans="1:5" s="32" customFormat="1" ht="15.75" thickBot="1">
      <c r="A12" s="28" t="s">
        <v>59</v>
      </c>
      <c r="B12" s="28"/>
      <c r="C12" s="28">
        <v>1955.23</v>
      </c>
      <c r="D12" s="28" t="s">
        <v>5</v>
      </c>
      <c r="E12" s="28">
        <v>21724.799999999999</v>
      </c>
    </row>
    <row r="13" spans="1:5" ht="15.75" thickBot="1">
      <c r="A13" s="31"/>
      <c r="B13" s="31"/>
      <c r="C13" s="31">
        <v>1955.23</v>
      </c>
      <c r="D13" s="31"/>
      <c r="E13" s="31">
        <v>21724.799999999999</v>
      </c>
    </row>
    <row r="14" spans="1:5" s="32" customFormat="1" ht="15.75" thickBot="1">
      <c r="A14" s="28" t="s">
        <v>60</v>
      </c>
      <c r="B14" s="28"/>
      <c r="C14" s="28">
        <v>1343.52</v>
      </c>
      <c r="D14" s="28" t="s">
        <v>5</v>
      </c>
      <c r="E14" s="28">
        <v>933</v>
      </c>
    </row>
    <row r="15" spans="1:5" s="32" customFormat="1" ht="15.75" thickBot="1">
      <c r="A15" s="28" t="s">
        <v>60</v>
      </c>
      <c r="B15" s="28"/>
      <c r="C15" s="28">
        <v>2687.04</v>
      </c>
      <c r="D15" s="28" t="s">
        <v>5</v>
      </c>
      <c r="E15" s="28">
        <v>1866</v>
      </c>
    </row>
    <row r="16" spans="1:5" ht="15.75" thickBot="1">
      <c r="A16" s="31"/>
      <c r="B16" s="31"/>
      <c r="C16" s="31">
        <v>4030.56</v>
      </c>
      <c r="D16" s="31"/>
      <c r="E16" s="31">
        <v>2799</v>
      </c>
    </row>
    <row r="17" spans="1:5" s="32" customFormat="1" ht="15.75" thickBot="1">
      <c r="A17" s="28" t="s">
        <v>22</v>
      </c>
      <c r="B17" s="28"/>
      <c r="C17" s="28">
        <v>8093.6</v>
      </c>
      <c r="D17" s="28" t="s">
        <v>23</v>
      </c>
      <c r="E17" s="28">
        <v>10</v>
      </c>
    </row>
    <row r="18" spans="1:5" ht="15.75" thickBot="1">
      <c r="A18" s="31"/>
      <c r="B18" s="31"/>
      <c r="C18" s="31">
        <v>8093.6</v>
      </c>
      <c r="D18" s="31"/>
      <c r="E18" s="31">
        <v>10</v>
      </c>
    </row>
    <row r="19" spans="1:5" s="32" customFormat="1" ht="15.75" thickBot="1">
      <c r="A19" s="28" t="s">
        <v>42</v>
      </c>
      <c r="B19" s="28"/>
      <c r="C19" s="28">
        <v>395.71</v>
      </c>
      <c r="D19" s="28" t="s">
        <v>6</v>
      </c>
      <c r="E19" s="28">
        <v>1</v>
      </c>
    </row>
    <row r="20" spans="1:5" ht="15.75" thickBot="1">
      <c r="A20" s="31"/>
      <c r="B20" s="31"/>
      <c r="C20" s="31">
        <v>395.71</v>
      </c>
      <c r="D20" s="31"/>
      <c r="E20" s="31">
        <v>1</v>
      </c>
    </row>
    <row r="21" spans="1:5" s="32" customFormat="1" ht="15.75" thickBot="1">
      <c r="A21" s="28" t="s">
        <v>61</v>
      </c>
      <c r="B21" s="28"/>
      <c r="C21" s="28">
        <v>431.2</v>
      </c>
      <c r="D21" s="28" t="s">
        <v>6</v>
      </c>
      <c r="E21" s="28">
        <v>2</v>
      </c>
    </row>
    <row r="22" spans="1:5" ht="15.75" thickBot="1">
      <c r="A22" s="31"/>
      <c r="B22" s="31"/>
      <c r="C22" s="31">
        <v>431.2</v>
      </c>
      <c r="D22" s="31"/>
      <c r="E22" s="31">
        <v>2</v>
      </c>
    </row>
    <row r="23" spans="1:5" s="32" customFormat="1" ht="15.75" thickBot="1">
      <c r="A23" s="28" t="s">
        <v>62</v>
      </c>
      <c r="B23" s="28"/>
      <c r="C23" s="28">
        <v>107.42</v>
      </c>
      <c r="D23" s="28" t="s">
        <v>7</v>
      </c>
      <c r="E23" s="28">
        <v>0.6</v>
      </c>
    </row>
    <row r="24" spans="1:5" ht="15.75" thickBot="1">
      <c r="A24" s="31"/>
      <c r="B24" s="31"/>
      <c r="C24" s="31">
        <v>107.42</v>
      </c>
      <c r="D24" s="31"/>
      <c r="E24" s="31">
        <v>0.6</v>
      </c>
    </row>
    <row r="25" spans="1:5" s="32" customFormat="1" ht="15.75" thickBot="1">
      <c r="A25" s="28" t="s">
        <v>63</v>
      </c>
      <c r="B25" s="28"/>
      <c r="C25" s="28">
        <v>369.32</v>
      </c>
      <c r="D25" s="28" t="s">
        <v>5</v>
      </c>
      <c r="E25" s="28">
        <v>21724.799999999999</v>
      </c>
    </row>
    <row r="26" spans="1:5" ht="15.75" thickBot="1">
      <c r="A26" s="31"/>
      <c r="B26" s="31"/>
      <c r="C26" s="31">
        <v>369.32</v>
      </c>
      <c r="D26" s="31"/>
      <c r="E26" s="31">
        <v>21724.799999999999</v>
      </c>
    </row>
    <row r="27" spans="1:5" s="32" customFormat="1" ht="15.75" thickBot="1">
      <c r="A27" s="28" t="s">
        <v>64</v>
      </c>
      <c r="B27" s="28"/>
      <c r="C27" s="28">
        <v>369.32</v>
      </c>
      <c r="D27" s="28" t="s">
        <v>5</v>
      </c>
      <c r="E27" s="28">
        <v>21724.799999999999</v>
      </c>
    </row>
    <row r="28" spans="1:5" ht="15.75" thickBot="1">
      <c r="A28" s="31"/>
      <c r="B28" s="31"/>
      <c r="C28" s="31">
        <v>369.32</v>
      </c>
      <c r="D28" s="31"/>
      <c r="E28" s="31">
        <v>21724.799999999999</v>
      </c>
    </row>
    <row r="29" spans="1:5" s="32" customFormat="1" ht="15.75" thickBot="1">
      <c r="A29" s="28" t="s">
        <v>36</v>
      </c>
      <c r="B29" s="28"/>
      <c r="C29" s="28">
        <v>289.19</v>
      </c>
      <c r="D29" s="28" t="s">
        <v>6</v>
      </c>
      <c r="E29" s="28">
        <v>1</v>
      </c>
    </row>
    <row r="30" spans="1:5" ht="15.75" thickBot="1">
      <c r="A30" s="31"/>
      <c r="B30" s="31"/>
      <c r="C30" s="31">
        <v>289.19</v>
      </c>
      <c r="D30" s="31"/>
      <c r="E30" s="31">
        <v>1</v>
      </c>
    </row>
    <row r="31" spans="1:5" s="32" customFormat="1" ht="15.75" thickBot="1">
      <c r="A31" s="28" t="s">
        <v>65</v>
      </c>
      <c r="B31" s="28"/>
      <c r="C31" s="28">
        <v>1201.48</v>
      </c>
      <c r="D31" s="28" t="s">
        <v>6</v>
      </c>
      <c r="E31" s="28">
        <v>1</v>
      </c>
    </row>
    <row r="32" spans="1:5" ht="15.75" thickBot="1">
      <c r="A32" s="31"/>
      <c r="B32" s="31"/>
      <c r="C32" s="31">
        <v>1201.48</v>
      </c>
      <c r="D32" s="31"/>
      <c r="E32" s="31">
        <v>1</v>
      </c>
    </row>
    <row r="33" spans="1:5" s="32" customFormat="1" ht="15.75" thickBot="1">
      <c r="A33" s="28" t="s">
        <v>39</v>
      </c>
      <c r="B33" s="28"/>
      <c r="C33" s="28">
        <v>520.01</v>
      </c>
      <c r="D33" s="28" t="s">
        <v>6</v>
      </c>
      <c r="E33" s="28">
        <v>1</v>
      </c>
    </row>
    <row r="34" spans="1:5" ht="15.75" thickBot="1">
      <c r="A34" s="31"/>
      <c r="B34" s="31"/>
      <c r="C34" s="31">
        <v>520.01</v>
      </c>
      <c r="D34" s="31"/>
      <c r="E34" s="31">
        <v>1</v>
      </c>
    </row>
    <row r="35" spans="1:5" s="32" customFormat="1" ht="15.75" thickBot="1">
      <c r="A35" s="28" t="s">
        <v>66</v>
      </c>
      <c r="B35" s="28"/>
      <c r="C35" s="28">
        <v>5756.7</v>
      </c>
      <c r="D35" s="28" t="s">
        <v>6</v>
      </c>
      <c r="E35" s="28">
        <v>3</v>
      </c>
    </row>
    <row r="36" spans="1:5" ht="15.75" thickBot="1">
      <c r="A36" s="31"/>
      <c r="B36" s="31"/>
      <c r="C36" s="31">
        <v>5756.7</v>
      </c>
      <c r="D36" s="31"/>
      <c r="E36" s="31">
        <v>3</v>
      </c>
    </row>
    <row r="37" spans="1:5" s="32" customFormat="1" ht="15.75" thickBot="1">
      <c r="A37" s="28" t="s">
        <v>43</v>
      </c>
      <c r="B37" s="28"/>
      <c r="C37" s="28">
        <v>2193.3000000000002</v>
      </c>
      <c r="D37" s="28" t="s">
        <v>7</v>
      </c>
      <c r="E37" s="28">
        <v>2</v>
      </c>
    </row>
    <row r="38" spans="1:5" ht="15.75" thickBot="1">
      <c r="A38" s="31"/>
      <c r="B38" s="31"/>
      <c r="C38" s="31">
        <v>2193.3000000000002</v>
      </c>
      <c r="D38" s="31"/>
      <c r="E38" s="31">
        <v>2</v>
      </c>
    </row>
    <row r="39" spans="1:5" s="32" customFormat="1" ht="15.75" thickBot="1">
      <c r="A39" s="28" t="s">
        <v>67</v>
      </c>
      <c r="B39" s="28"/>
      <c r="C39" s="28">
        <v>10275.83</v>
      </c>
      <c r="D39" s="28" t="s">
        <v>5</v>
      </c>
      <c r="E39" s="28">
        <v>21724.799999999999</v>
      </c>
    </row>
    <row r="40" spans="1:5" ht="15.75" thickBot="1">
      <c r="A40" s="31"/>
      <c r="B40" s="31"/>
      <c r="C40" s="31">
        <v>10275.83</v>
      </c>
      <c r="D40" s="31"/>
      <c r="E40" s="31">
        <v>21724.799999999999</v>
      </c>
    </row>
    <row r="41" spans="1:5" s="32" customFormat="1" ht="15.75" thickBot="1">
      <c r="A41" s="28" t="s">
        <v>68</v>
      </c>
      <c r="B41" s="28"/>
      <c r="C41" s="28">
        <v>14772.86</v>
      </c>
      <c r="D41" s="28" t="s">
        <v>5</v>
      </c>
      <c r="E41" s="28">
        <v>21724.799999999999</v>
      </c>
    </row>
    <row r="42" spans="1:5" ht="15.75" thickBot="1">
      <c r="A42" s="31"/>
      <c r="B42" s="31"/>
      <c r="C42" s="31">
        <v>14772.86</v>
      </c>
      <c r="D42" s="31"/>
      <c r="E42" s="31">
        <v>21724.799999999999</v>
      </c>
    </row>
    <row r="43" spans="1:5" s="32" customFormat="1" ht="15.75" thickBot="1">
      <c r="A43" s="28" t="s">
        <v>69</v>
      </c>
      <c r="B43" s="28"/>
      <c r="C43" s="28">
        <v>26938.74</v>
      </c>
      <c r="D43" s="28" t="s">
        <v>5</v>
      </c>
      <c r="E43" s="28">
        <v>21724.799999999999</v>
      </c>
    </row>
    <row r="44" spans="1:5" ht="15.75" thickBot="1">
      <c r="A44" s="31"/>
      <c r="B44" s="31"/>
      <c r="C44" s="31">
        <v>26938.74</v>
      </c>
      <c r="D44" s="31"/>
      <c r="E44" s="31">
        <v>21724.799999999999</v>
      </c>
    </row>
    <row r="45" spans="1:5" s="32" customFormat="1" ht="15.75" thickBot="1">
      <c r="A45" s="28" t="s">
        <v>70</v>
      </c>
      <c r="B45" s="28"/>
      <c r="C45" s="28">
        <v>35195.82</v>
      </c>
      <c r="D45" s="28" t="s">
        <v>5</v>
      </c>
      <c r="E45" s="28">
        <v>21725.8</v>
      </c>
    </row>
    <row r="46" spans="1:5" ht="15.75" thickBot="1">
      <c r="A46" s="31"/>
      <c r="B46" s="31"/>
      <c r="C46" s="31">
        <v>35195.82</v>
      </c>
      <c r="D46" s="31"/>
      <c r="E46" s="31">
        <v>21725.8</v>
      </c>
    </row>
    <row r="47" spans="1:5" s="32" customFormat="1" ht="15.75" thickBot="1">
      <c r="A47" s="28" t="s">
        <v>71</v>
      </c>
      <c r="B47" s="28"/>
      <c r="C47" s="28">
        <v>61263.96</v>
      </c>
      <c r="D47" s="28" t="s">
        <v>5</v>
      </c>
      <c r="E47" s="28">
        <v>21724.799999999999</v>
      </c>
    </row>
    <row r="48" spans="1:5" ht="15.75" thickBot="1">
      <c r="A48" s="31"/>
      <c r="B48" s="31"/>
      <c r="C48" s="31">
        <v>61263.96</v>
      </c>
      <c r="D48" s="31"/>
      <c r="E48" s="31">
        <v>21724.799999999999</v>
      </c>
    </row>
    <row r="49" spans="1:5" s="32" customFormat="1" ht="15.75" thickBot="1">
      <c r="A49" s="28" t="s">
        <v>72</v>
      </c>
      <c r="B49" s="28"/>
      <c r="C49" s="28">
        <v>54097.24</v>
      </c>
      <c r="D49" s="28" t="s">
        <v>5</v>
      </c>
      <c r="E49" s="28">
        <v>21725.8</v>
      </c>
    </row>
    <row r="50" spans="1:5" ht="15.75" thickBot="1">
      <c r="A50" s="31"/>
      <c r="B50" s="31"/>
      <c r="C50" s="31">
        <v>54097.24</v>
      </c>
      <c r="D50" s="31"/>
      <c r="E50" s="31">
        <v>21725.8</v>
      </c>
    </row>
    <row r="51" spans="1:5" s="32" customFormat="1" ht="15.75" thickBot="1">
      <c r="A51" s="28" t="s">
        <v>73</v>
      </c>
      <c r="B51" s="28"/>
      <c r="C51" s="28">
        <v>82988.740000000005</v>
      </c>
      <c r="D51" s="28" t="s">
        <v>5</v>
      </c>
      <c r="E51" s="28">
        <v>21724.799999999999</v>
      </c>
    </row>
    <row r="52" spans="1:5" ht="15.75" thickBot="1">
      <c r="A52" s="31"/>
      <c r="B52" s="31"/>
      <c r="C52" s="31">
        <v>82988.740000000005</v>
      </c>
      <c r="D52" s="31"/>
      <c r="E52" s="31">
        <v>21724.799999999999</v>
      </c>
    </row>
    <row r="53" spans="1:5" s="32" customFormat="1" ht="15.75" thickBot="1">
      <c r="A53" s="28" t="s">
        <v>74</v>
      </c>
      <c r="B53" s="28"/>
      <c r="C53" s="28">
        <v>77340.289999999994</v>
      </c>
      <c r="D53" s="28" t="s">
        <v>5</v>
      </c>
      <c r="E53" s="28">
        <v>21724.799999999999</v>
      </c>
    </row>
    <row r="54" spans="1:5" ht="15.75" thickBot="1">
      <c r="A54" s="31"/>
      <c r="B54" s="31"/>
      <c r="C54" s="31">
        <v>77340.289999999994</v>
      </c>
      <c r="D54" s="31"/>
      <c r="E54" s="31">
        <v>21724.799999999999</v>
      </c>
    </row>
    <row r="55" spans="1:5" s="32" customFormat="1" ht="15.75" thickBot="1">
      <c r="A55" s="28" t="s">
        <v>33</v>
      </c>
      <c r="B55" s="28"/>
      <c r="C55" s="28">
        <v>179.6</v>
      </c>
      <c r="D55" s="28" t="s">
        <v>6</v>
      </c>
      <c r="E55" s="28">
        <v>1</v>
      </c>
    </row>
    <row r="56" spans="1:5" ht="15.75" thickBot="1">
      <c r="A56" s="31"/>
      <c r="B56" s="31"/>
      <c r="C56" s="31">
        <v>179.6</v>
      </c>
      <c r="D56" s="31"/>
      <c r="E56" s="31">
        <v>1</v>
      </c>
    </row>
    <row r="57" spans="1:5" s="32" customFormat="1" ht="15.75" thickBot="1">
      <c r="A57" s="28" t="s">
        <v>75</v>
      </c>
      <c r="B57" s="28"/>
      <c r="C57" s="28">
        <v>1651.08</v>
      </c>
      <c r="D57" s="28" t="s">
        <v>5</v>
      </c>
      <c r="E57" s="28">
        <v>21724.799999999999</v>
      </c>
    </row>
    <row r="58" spans="1:5" ht="15.75" thickBot="1">
      <c r="A58" s="31"/>
      <c r="B58" s="31"/>
      <c r="C58" s="31">
        <v>1651.08</v>
      </c>
      <c r="D58" s="31"/>
      <c r="E58" s="31">
        <v>21724.799999999999</v>
      </c>
    </row>
    <row r="59" spans="1:5" s="32" customFormat="1" ht="15.75" thickBot="1">
      <c r="A59" s="28" t="s">
        <v>76</v>
      </c>
      <c r="B59" s="28"/>
      <c r="C59" s="28">
        <v>1737.98</v>
      </c>
      <c r="D59" s="28" t="s">
        <v>5</v>
      </c>
      <c r="E59" s="28">
        <v>21724.799999999999</v>
      </c>
    </row>
    <row r="60" spans="1:5" ht="15.75" thickBot="1">
      <c r="A60" s="31"/>
      <c r="B60" s="31"/>
      <c r="C60" s="31">
        <v>1737.98</v>
      </c>
      <c r="D60" s="31"/>
      <c r="E60" s="31">
        <v>21724.799999999999</v>
      </c>
    </row>
    <row r="61" spans="1:5" s="32" customFormat="1" ht="15.75" thickBot="1">
      <c r="A61" s="28" t="s">
        <v>19</v>
      </c>
      <c r="B61" s="28"/>
      <c r="C61" s="28">
        <v>3041.48</v>
      </c>
      <c r="D61" s="28" t="s">
        <v>5</v>
      </c>
      <c r="E61" s="28">
        <v>21724.799999999999</v>
      </c>
    </row>
    <row r="62" spans="1:5" ht="15.75" thickBot="1">
      <c r="A62" s="31"/>
      <c r="B62" s="31"/>
      <c r="C62" s="31">
        <v>3041.48</v>
      </c>
      <c r="D62" s="31"/>
      <c r="E62" s="31">
        <v>21724.799999999999</v>
      </c>
    </row>
    <row r="63" spans="1:5" s="32" customFormat="1" ht="15.75" thickBot="1">
      <c r="A63" s="28" t="s">
        <v>77</v>
      </c>
      <c r="B63" s="28"/>
      <c r="C63" s="28">
        <v>8472.67</v>
      </c>
      <c r="D63" s="28" t="s">
        <v>5</v>
      </c>
      <c r="E63" s="28">
        <v>21724.799999999999</v>
      </c>
    </row>
    <row r="64" spans="1:5" ht="15.75" thickBot="1">
      <c r="A64" s="31"/>
      <c r="B64" s="31"/>
      <c r="C64" s="31">
        <v>8472.67</v>
      </c>
      <c r="D64" s="31"/>
      <c r="E64" s="31">
        <v>21724.799999999999</v>
      </c>
    </row>
    <row r="65" spans="1:5" s="32" customFormat="1" ht="15.75" thickBot="1">
      <c r="A65" s="28" t="s">
        <v>40</v>
      </c>
      <c r="B65" s="28"/>
      <c r="C65" s="28">
        <v>838.13</v>
      </c>
      <c r="D65" s="28" t="s">
        <v>6</v>
      </c>
      <c r="E65" s="28">
        <v>1</v>
      </c>
    </row>
    <row r="66" spans="1:5" ht="15.75" thickBot="1">
      <c r="A66" s="31"/>
      <c r="B66" s="31"/>
      <c r="C66" s="31">
        <v>838.13</v>
      </c>
      <c r="D66" s="31"/>
      <c r="E66" s="31">
        <v>1</v>
      </c>
    </row>
    <row r="67" spans="1:5" s="32" customFormat="1" ht="15.75" thickBot="1">
      <c r="A67" s="28" t="s">
        <v>38</v>
      </c>
      <c r="B67" s="28"/>
      <c r="C67" s="28">
        <v>695.44</v>
      </c>
      <c r="D67" s="28" t="s">
        <v>6</v>
      </c>
      <c r="E67" s="28">
        <v>8</v>
      </c>
    </row>
    <row r="68" spans="1:5" ht="15.75" thickBot="1">
      <c r="A68" s="31"/>
      <c r="B68" s="31"/>
      <c r="C68" s="31">
        <v>695.44</v>
      </c>
      <c r="D68" s="31"/>
      <c r="E68" s="31">
        <v>8</v>
      </c>
    </row>
    <row r="69" spans="1:5" s="32" customFormat="1" ht="15.75" thickBot="1">
      <c r="A69" s="28" t="s">
        <v>78</v>
      </c>
      <c r="B69" s="28"/>
      <c r="C69" s="28">
        <v>2047.65</v>
      </c>
      <c r="D69" s="28" t="s">
        <v>6</v>
      </c>
      <c r="E69" s="28">
        <v>3</v>
      </c>
    </row>
    <row r="70" spans="1:5" ht="15.75" thickBot="1">
      <c r="A70" s="31"/>
      <c r="B70" s="31"/>
      <c r="C70" s="31">
        <v>2047.65</v>
      </c>
      <c r="D70" s="31"/>
      <c r="E70" s="31">
        <v>3</v>
      </c>
    </row>
    <row r="71" spans="1:5" s="32" customFormat="1" ht="15.75" thickBot="1">
      <c r="A71" s="28" t="s">
        <v>79</v>
      </c>
      <c r="B71" s="28"/>
      <c r="C71" s="28">
        <v>581.70000000000005</v>
      </c>
      <c r="D71" s="28" t="s">
        <v>7</v>
      </c>
      <c r="E71" s="28">
        <v>15</v>
      </c>
    </row>
    <row r="72" spans="1:5" ht="15.75" thickBot="1">
      <c r="A72" s="31"/>
      <c r="B72" s="31"/>
      <c r="C72" s="31">
        <v>581.70000000000005</v>
      </c>
      <c r="D72" s="31"/>
      <c r="E72" s="31">
        <v>15</v>
      </c>
    </row>
    <row r="73" spans="1:5" s="32" customFormat="1" ht="15.75" thickBot="1">
      <c r="A73" s="28" t="s">
        <v>44</v>
      </c>
      <c r="B73" s="28"/>
      <c r="C73" s="28">
        <v>2971.54</v>
      </c>
      <c r="D73" s="28" t="s">
        <v>45</v>
      </c>
      <c r="E73" s="28">
        <v>11</v>
      </c>
    </row>
    <row r="74" spans="1:5" ht="15.75" thickBot="1">
      <c r="A74" s="31"/>
      <c r="B74" s="31"/>
      <c r="C74" s="31">
        <v>2971.54</v>
      </c>
      <c r="D74" s="31"/>
      <c r="E74" s="31">
        <v>11</v>
      </c>
    </row>
    <row r="75" spans="1:5" s="32" customFormat="1" ht="15.75" thickBot="1">
      <c r="A75" s="28" t="s">
        <v>46</v>
      </c>
      <c r="B75" s="28"/>
      <c r="C75" s="28">
        <v>432.54</v>
      </c>
      <c r="D75" s="28" t="s">
        <v>37</v>
      </c>
      <c r="E75" s="28">
        <v>1</v>
      </c>
    </row>
    <row r="76" spans="1:5" ht="15.75" thickBot="1">
      <c r="A76" s="31"/>
      <c r="B76" s="31"/>
      <c r="C76" s="31">
        <v>432.54</v>
      </c>
      <c r="D76" s="31"/>
      <c r="E76" s="31">
        <v>1</v>
      </c>
    </row>
    <row r="77" spans="1:5" s="32" customFormat="1" ht="15.75" thickBot="1">
      <c r="A77" s="28" t="s">
        <v>80</v>
      </c>
      <c r="B77" s="28"/>
      <c r="C77" s="28">
        <v>677.52</v>
      </c>
      <c r="D77" s="28" t="s">
        <v>6</v>
      </c>
      <c r="E77" s="28">
        <v>6</v>
      </c>
    </row>
    <row r="78" spans="1:5" ht="15.75" thickBot="1">
      <c r="A78" s="31"/>
      <c r="B78" s="31"/>
      <c r="C78" s="31">
        <v>677.52</v>
      </c>
      <c r="D78" s="31"/>
      <c r="E78" s="31">
        <v>6</v>
      </c>
    </row>
    <row r="79" spans="1:5" s="32" customFormat="1" ht="15.75" thickBot="1">
      <c r="A79" s="28" t="s">
        <v>81</v>
      </c>
      <c r="B79" s="28"/>
      <c r="C79" s="28">
        <v>12430.6</v>
      </c>
      <c r="D79" s="28" t="s">
        <v>23</v>
      </c>
      <c r="E79" s="28">
        <v>20</v>
      </c>
    </row>
    <row r="80" spans="1:5" ht="15.75" thickBot="1">
      <c r="A80" s="31"/>
      <c r="B80" s="31"/>
      <c r="C80" s="31">
        <v>12430.6</v>
      </c>
      <c r="D80" s="31"/>
      <c r="E80" s="31">
        <v>20</v>
      </c>
    </row>
    <row r="81" spans="1:5" s="32" customFormat="1" ht="15.75" thickBot="1">
      <c r="A81" s="28" t="s">
        <v>82</v>
      </c>
      <c r="B81" s="28"/>
      <c r="C81" s="28">
        <v>2048.73</v>
      </c>
      <c r="D81" s="28" t="s">
        <v>6</v>
      </c>
      <c r="E81" s="28">
        <v>1</v>
      </c>
    </row>
    <row r="82" spans="1:5" ht="15.75" thickBot="1">
      <c r="A82" s="31"/>
      <c r="B82" s="31"/>
      <c r="C82" s="31">
        <v>2048.73</v>
      </c>
      <c r="D82" s="31"/>
      <c r="E82" s="31">
        <v>1</v>
      </c>
    </row>
    <row r="83" spans="1:5" s="32" customFormat="1" ht="15.75" thickBot="1">
      <c r="A83" s="28" t="s">
        <v>83</v>
      </c>
      <c r="B83" s="28"/>
      <c r="C83" s="28">
        <v>409.32</v>
      </c>
      <c r="D83" s="28" t="s">
        <v>7</v>
      </c>
      <c r="E83" s="28">
        <v>0.5</v>
      </c>
    </row>
    <row r="84" spans="1:5" ht="15.75" thickBot="1">
      <c r="A84" s="31"/>
      <c r="B84" s="31"/>
      <c r="C84" s="31">
        <v>409.32</v>
      </c>
      <c r="D84" s="31"/>
      <c r="E84" s="31">
        <v>0.5</v>
      </c>
    </row>
    <row r="85" spans="1:5" ht="15.75" thickBot="1">
      <c r="A85" s="31"/>
      <c r="B85" s="31"/>
      <c r="C85" s="31">
        <v>520430.87999999989</v>
      </c>
      <c r="D85" s="31"/>
      <c r="E85" s="31">
        <v>352194.89999999991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2019-01-30T00:43:49Z</cp:lastPrinted>
  <dcterms:created xsi:type="dcterms:W3CDTF">2016-03-18T02:51:51Z</dcterms:created>
  <dcterms:modified xsi:type="dcterms:W3CDTF">2019-02-28T02:38:30Z</dcterms:modified>
</cp:coreProperties>
</file>