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Лист1!$A$1:$F$83</definedName>
  </definedNames>
  <calcPr calcId="124519"/>
</workbook>
</file>

<file path=xl/calcChain.xml><?xml version="1.0" encoding="utf-8"?>
<calcChain xmlns="http://schemas.openxmlformats.org/spreadsheetml/2006/main">
  <c r="C8" i="1"/>
  <c r="C82"/>
  <c r="C81"/>
  <c r="C80"/>
  <c r="C79"/>
  <c r="C30"/>
  <c r="C42"/>
  <c r="C61"/>
  <c r="B42"/>
  <c r="B58"/>
  <c r="B59"/>
  <c r="B60"/>
  <c r="B61"/>
  <c r="B64"/>
  <c r="C64"/>
  <c r="C70"/>
  <c r="C72"/>
  <c r="C20"/>
  <c r="C23"/>
  <c r="C17"/>
  <c r="C14"/>
  <c r="C78"/>
  <c r="C77" s="1"/>
  <c r="C67"/>
  <c r="C10"/>
  <c r="C9" s="1"/>
  <c r="C12" s="1"/>
  <c r="B72" l="1"/>
  <c r="B70"/>
  <c r="B67"/>
  <c r="B20"/>
  <c r="B17"/>
  <c r="B14"/>
  <c r="B78" l="1"/>
  <c r="B77" s="1"/>
  <c r="B79" s="1"/>
</calcChain>
</file>

<file path=xl/sharedStrings.xml><?xml version="1.0" encoding="utf-8"?>
<sst xmlns="http://schemas.openxmlformats.org/spreadsheetml/2006/main" count="241" uniqueCount="104">
  <si>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</si>
  <si>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</si>
  <si>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</si>
  <si>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</si>
  <si>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</si>
  <si>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</si>
  <si>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</si>
  <si>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</si>
  <si>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</si>
  <si>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</si>
  <si>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</si>
  <si>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</si>
  <si>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</si>
  <si>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</si>
  <si>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</si>
  <si>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</si>
  <si>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</si>
  <si>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</si>
  <si>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</si>
  <si>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</si>
  <si>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</si>
  <si>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</si>
  <si>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</si>
  <si>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</si>
  <si>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</si>
  <si>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</si>
  <si>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</si>
  <si>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</si>
  <si>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</si>
  <si>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</si>
  <si>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</si>
  <si>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</si>
  <si>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</si>
  <si>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</si>
  <si>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Смена труб ГВС д. 32 мм</t>
  </si>
  <si>
    <t>Адрес: ул. Агинский тракт, д. 59</t>
  </si>
  <si>
    <t xml:space="preserve">Вагнер Р.В. </t>
  </si>
  <si>
    <t>Смена труб отопления ППР д. 25 (без сварочных рабо</t>
  </si>
  <si>
    <t>замена светильников с лампой накаливания</t>
  </si>
  <si>
    <t>прочистка канализационной сети внутренней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</si>
  <si>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</si>
  <si>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</si>
  <si>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</si>
  <si>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</si>
  <si>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</si>
  <si>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</si>
  <si>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</si>
  <si>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</si>
  <si>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Дератизация</t>
  </si>
  <si>
    <t>Орг-ция мест накоп. ртуть содержащих ламп 1,2 кв.</t>
  </si>
  <si>
    <t>Орг-ция мест накоп.ртуть содерж-х ламп 3,4 кв.2018</t>
  </si>
  <si>
    <t>Очистка канализационной сети</t>
  </si>
  <si>
    <t>Смена задвижек д. до 80 мм</t>
  </si>
  <si>
    <t>Смена задвижек диаметром 80 мм</t>
  </si>
  <si>
    <t>Смена сборки (без сварочных работ)</t>
  </si>
  <si>
    <t>Смена светильника с датчиком на движение</t>
  </si>
  <si>
    <t>Смена стекол</t>
  </si>
  <si>
    <t>1 м2</t>
  </si>
  <si>
    <t>Смена труб ГВС д.20</t>
  </si>
  <si>
    <t>Смена труб ХВС д.32</t>
  </si>
  <si>
    <t>1м</t>
  </si>
  <si>
    <t>Смена труб отопления ППР д. 20 (полотенцесушит/без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</si>
  <si>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</si>
  <si>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</si>
  <si>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</si>
  <si>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</si>
  <si>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</si>
  <si>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</si>
  <si>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</si>
  <si>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</si>
  <si>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</si>
  <si>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</si>
  <si>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Установка пружины</t>
  </si>
  <si>
    <t>Утепление вентпродухов изовером и монтажной пеной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</si>
  <si>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</si>
  <si>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</si>
  <si>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</si>
  <si>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</si>
  <si>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замена труб кнс</t>
  </si>
  <si>
    <t>замена эл. лампочки накаливания</t>
  </si>
  <si>
    <t>осмотр подвала</t>
  </si>
  <si>
    <t>раз</t>
  </si>
  <si>
    <t>подключение эл.энергии после отключения</t>
  </si>
  <si>
    <t>подкл.</t>
  </si>
  <si>
    <t>прочистка вентиляционных каналов</t>
  </si>
  <si>
    <t>ремонт межпанельных швов</t>
  </si>
  <si>
    <t>ремонт почтовых ящиков</t>
  </si>
  <si>
    <t>шт.</t>
  </si>
  <si>
    <t>ремонт шиферной кровли</t>
  </si>
  <si>
    <t>ремонтмежпанельных швов</t>
  </si>
  <si>
    <t>сброс воздуха с системы отопления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</si>
  <si>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</si>
  <si>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</si>
  <si>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</si>
  <si>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</si>
  <si>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</si>
  <si>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</si>
  <si>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Горячая. вода,потр.при содер.общ.имущ. в МКД 2018г 3,4 кв.</t>
  </si>
  <si>
    <t>Холодная вода,потр. при содер.общ.имущ.МКД 3,4 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</si>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</sst>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vertical="center" wrapText="1"/>
    </xf>
    <xf numFmtId="43" fontId="4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/>
    <xf numFmtId="43" fontId="8" fillId="0" borderId="2" xfId="1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43" fontId="5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0" fontId="0" fillId="3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0" fontId="0" fillId="0" borderId="3" xfId="0" applyFill="1" applyBorder="1" applyAlignment="1">
      <alignment horizontal="center"/>
    </xf>
    <xf numFmtId="43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79" workbookViewId="0">
      <selection activeCell="A8" sqref="A8"/>
    </sheetView>
  </sheetViews>
  <sheetFormatPr defaultRowHeight="15" outlineLevelRow="1"/>
  <cols>
    <col min="1" max="1" width="59.7109375" style="16" customWidth="1"/>
    <col min="2" max="2" width="15.5703125" style="3" hidden="1" customWidth="1"/>
    <col min="3" max="3" width="17.28515625" style="27" customWidth="1"/>
    <col min="4" max="4" width="12.140625" style="4" customWidth="1"/>
    <col min="5" max="5" width="17.28515625" style="52" customWidth="1"/>
    <col min="6" max="6" width="0" style="1" hidden="1" customWidth="1"/>
    <col min="7" max="16384" width="9.140625" style="1"/>
  </cols>
  <sheetData>
    <row r="1" spans="1:5" ht="66.75" customHeight="1">
      <c r="A1" s="30" t="s">
        <v>0</v>
      </c>
      <c r="B1" s="30"/>
      <c r="C1" s="30"/>
      <c r="D1" s="30"/>
      <c r="E1" s="30"/>
    </row>
    <row r="2" spans="1:5">
      <c r="A2" s="7" t="s">
        <v>35</v>
      </c>
      <c r="B2" s="8" t="s">
        <v>1</v>
      </c>
      <c r="C2" s="53" t="s">
        <v>91</v>
      </c>
      <c r="D2" s="54"/>
      <c r="E2" s="55"/>
    </row>
    <row r="3" spans="1:5" s="16" customFormat="1" ht="57">
      <c r="A3" s="5" t="s">
        <v>2</v>
      </c>
      <c r="B3" s="21" t="s">
        <v>3</v>
      </c>
      <c r="C3" s="22" t="s">
        <v>33</v>
      </c>
      <c r="D3" s="18" t="s">
        <v>4</v>
      </c>
      <c r="E3" s="46" t="s">
        <v>5</v>
      </c>
    </row>
    <row r="4" spans="1:5">
      <c r="A4" s="5" t="s">
        <v>92</v>
      </c>
      <c r="B4" s="6"/>
      <c r="C4" s="22">
        <v>-524058.54</v>
      </c>
      <c r="D4" s="18"/>
      <c r="E4" s="46"/>
    </row>
    <row r="5" spans="1:5">
      <c r="A5" s="36" t="s">
        <v>96</v>
      </c>
      <c r="B5" s="37"/>
      <c r="C5" s="37"/>
      <c r="D5" s="37"/>
      <c r="E5" s="48"/>
    </row>
    <row r="6" spans="1:5">
      <c r="A6" s="5" t="s">
        <v>93</v>
      </c>
      <c r="B6" s="6"/>
      <c r="C6" s="22">
        <v>1069425.1100000001</v>
      </c>
      <c r="D6" s="18"/>
      <c r="E6" s="46"/>
    </row>
    <row r="7" spans="1:5">
      <c r="A7" s="5" t="s">
        <v>94</v>
      </c>
      <c r="B7" s="6"/>
      <c r="C7" s="22">
        <v>902955.62</v>
      </c>
      <c r="D7" s="18"/>
      <c r="E7" s="46"/>
    </row>
    <row r="8" spans="1:5">
      <c r="A8" s="5" t="s">
        <v>103</v>
      </c>
      <c r="B8" s="6"/>
      <c r="C8" s="22">
        <f>C7-C6</f>
        <v>-166469.49000000011</v>
      </c>
      <c r="D8" s="18"/>
      <c r="E8" s="46"/>
    </row>
    <row r="9" spans="1:5">
      <c r="A9" s="5" t="s">
        <v>6</v>
      </c>
      <c r="B9" s="6"/>
      <c r="C9" s="22">
        <f>C10+C11</f>
        <v>16187.130000000001</v>
      </c>
      <c r="D9" s="18"/>
      <c r="E9" s="46"/>
    </row>
    <row r="10" spans="1:5">
      <c r="A10" s="38" t="s">
        <v>7</v>
      </c>
      <c r="B10" s="39"/>
      <c r="C10" s="40">
        <f>528.64*12</f>
        <v>6343.68</v>
      </c>
      <c r="D10" s="18"/>
      <c r="E10" s="46"/>
    </row>
    <row r="11" spans="1:5">
      <c r="A11" s="38" t="s">
        <v>36</v>
      </c>
      <c r="B11" s="39"/>
      <c r="C11" s="40">
        <v>9843.4500000000007</v>
      </c>
      <c r="D11" s="18"/>
      <c r="E11" s="46"/>
    </row>
    <row r="12" spans="1:5">
      <c r="A12" s="7" t="s">
        <v>95</v>
      </c>
      <c r="B12" s="8"/>
      <c r="C12" s="23">
        <f>C6+C9</f>
        <v>1085612.24</v>
      </c>
      <c r="D12" s="32"/>
      <c r="E12" s="11"/>
    </row>
    <row r="13" spans="1:5">
      <c r="A13" s="31" t="s">
        <v>8</v>
      </c>
      <c r="B13" s="31"/>
      <c r="C13" s="31"/>
      <c r="D13" s="31"/>
      <c r="E13" s="47"/>
    </row>
    <row r="14" spans="1:5" ht="29.25" thickBot="1">
      <c r="A14" s="9" t="s">
        <v>15</v>
      </c>
      <c r="B14" s="8">
        <f>B15</f>
        <v>0</v>
      </c>
      <c r="C14" s="24">
        <f>C15+C16</f>
        <v>167236.71</v>
      </c>
      <c r="D14" s="32"/>
      <c r="E14" s="11"/>
    </row>
    <row r="15" spans="1:5" s="33" customFormat="1" ht="15.75" thickBot="1">
      <c r="A15" s="35" t="s">
        <v>70</v>
      </c>
      <c r="B15" s="35"/>
      <c r="C15" s="35">
        <v>86564.26</v>
      </c>
      <c r="D15" s="45" t="s">
        <v>9</v>
      </c>
      <c r="E15" s="49">
        <v>22660.799999999999</v>
      </c>
    </row>
    <row r="16" spans="1:5" s="33" customFormat="1" ht="15.75" thickBot="1">
      <c r="A16" s="35" t="s">
        <v>71</v>
      </c>
      <c r="B16" s="35"/>
      <c r="C16" s="35">
        <v>80672.45</v>
      </c>
      <c r="D16" s="45" t="s">
        <v>9</v>
      </c>
      <c r="E16" s="49">
        <v>22660.799999999999</v>
      </c>
    </row>
    <row r="17" spans="1:5" ht="29.25" thickBot="1">
      <c r="A17" s="9" t="s">
        <v>16</v>
      </c>
      <c r="B17" s="8">
        <f>B19</f>
        <v>0</v>
      </c>
      <c r="C17" s="24">
        <f>C19+C18</f>
        <v>64813.290000000008</v>
      </c>
      <c r="D17" s="32"/>
      <c r="E17" s="11"/>
    </row>
    <row r="18" spans="1:5" s="33" customFormat="1" ht="15.75" thickBot="1">
      <c r="A18" s="35" t="s">
        <v>66</v>
      </c>
      <c r="B18" s="35"/>
      <c r="C18" s="35">
        <v>28099.38</v>
      </c>
      <c r="D18" s="45" t="s">
        <v>9</v>
      </c>
      <c r="E18" s="49">
        <v>22660.799999999999</v>
      </c>
    </row>
    <row r="19" spans="1:5" s="33" customFormat="1" ht="15.75" thickBot="1">
      <c r="A19" s="35" t="s">
        <v>67</v>
      </c>
      <c r="B19" s="35"/>
      <c r="C19" s="35">
        <v>36713.910000000003</v>
      </c>
      <c r="D19" s="45" t="s">
        <v>9</v>
      </c>
      <c r="E19" s="49">
        <v>22662.9</v>
      </c>
    </row>
    <row r="20" spans="1:5" ht="29.25" thickBot="1">
      <c r="A20" s="9" t="s">
        <v>17</v>
      </c>
      <c r="B20" s="10" t="e">
        <f>B21+#REF!</f>
        <v>#REF!</v>
      </c>
      <c r="C20" s="24">
        <f>C21+C22</f>
        <v>113356.6</v>
      </c>
      <c r="D20" s="12"/>
      <c r="E20" s="11"/>
    </row>
    <row r="21" spans="1:5" s="33" customFormat="1" ht="15.75" thickBot="1">
      <c r="A21" s="35" t="s">
        <v>44</v>
      </c>
      <c r="B21" s="35"/>
      <c r="C21" s="35">
        <v>56382.400000000001</v>
      </c>
      <c r="D21" s="45" t="s">
        <v>18</v>
      </c>
      <c r="E21" s="49">
        <v>1048</v>
      </c>
    </row>
    <row r="22" spans="1:5" s="33" customFormat="1" ht="15.75" thickBot="1">
      <c r="A22" s="35" t="s">
        <v>45</v>
      </c>
      <c r="B22" s="35"/>
      <c r="C22" s="35">
        <v>56974.2</v>
      </c>
      <c r="D22" s="45" t="s">
        <v>18</v>
      </c>
      <c r="E22" s="49">
        <v>1059</v>
      </c>
    </row>
    <row r="23" spans="1:5" ht="43.5" thickBot="1">
      <c r="A23" s="9" t="s">
        <v>19</v>
      </c>
      <c r="B23" s="8"/>
      <c r="C23" s="24">
        <f>C24+C25+C26+C27+C28+C29</f>
        <v>18491.199999999997</v>
      </c>
      <c r="D23" s="32"/>
      <c r="E23" s="11"/>
    </row>
    <row r="24" spans="1:5" s="33" customFormat="1" ht="15.75" thickBot="1">
      <c r="A24" s="35" t="s">
        <v>46</v>
      </c>
      <c r="B24" s="35"/>
      <c r="C24" s="35">
        <v>1812.86</v>
      </c>
      <c r="D24" s="45" t="s">
        <v>9</v>
      </c>
      <c r="E24" s="49">
        <v>22660.799999999999</v>
      </c>
    </row>
    <row r="25" spans="1:5" s="33" customFormat="1" ht="15.75" thickBot="1">
      <c r="A25" s="35" t="s">
        <v>97</v>
      </c>
      <c r="B25" s="35"/>
      <c r="C25" s="35">
        <v>2039.47</v>
      </c>
      <c r="D25" s="45" t="s">
        <v>9</v>
      </c>
      <c r="E25" s="49">
        <v>22660.799999999999</v>
      </c>
    </row>
    <row r="26" spans="1:5" s="33" customFormat="1" ht="15.75" thickBot="1">
      <c r="A26" s="35" t="s">
        <v>74</v>
      </c>
      <c r="B26" s="35"/>
      <c r="C26" s="35">
        <v>1722.22</v>
      </c>
      <c r="D26" s="45" t="s">
        <v>9</v>
      </c>
      <c r="E26" s="49">
        <v>22660.799999999999</v>
      </c>
    </row>
    <row r="27" spans="1:5" s="33" customFormat="1" ht="15.75" thickBot="1">
      <c r="A27" s="35" t="s">
        <v>98</v>
      </c>
      <c r="B27" s="35"/>
      <c r="C27" s="35">
        <v>1812.86</v>
      </c>
      <c r="D27" s="45" t="s">
        <v>9</v>
      </c>
      <c r="E27" s="49">
        <v>22660.799999999999</v>
      </c>
    </row>
    <row r="28" spans="1:5" s="33" customFormat="1" ht="15.75" thickBot="1">
      <c r="A28" s="35" t="s">
        <v>76</v>
      </c>
      <c r="B28" s="35"/>
      <c r="C28" s="35">
        <v>2266.08</v>
      </c>
      <c r="D28" s="45" t="s">
        <v>9</v>
      </c>
      <c r="E28" s="49">
        <v>22660.799999999999</v>
      </c>
    </row>
    <row r="29" spans="1:5" s="33" customFormat="1" ht="15.75" thickBot="1">
      <c r="A29" s="35" t="s">
        <v>77</v>
      </c>
      <c r="B29" s="35"/>
      <c r="C29" s="35">
        <v>8837.7099999999991</v>
      </c>
      <c r="D29" s="45" t="s">
        <v>9</v>
      </c>
      <c r="E29" s="49">
        <v>22660.799999999999</v>
      </c>
    </row>
    <row r="30" spans="1:5" ht="43.5" outlineLevel="1" thickBot="1">
      <c r="A30" s="9" t="s">
        <v>20</v>
      </c>
      <c r="B30" s="17"/>
      <c r="C30" s="25">
        <f>C31+C32+C33+C34+C35+C36+C37+C38+C39+C40+C41</f>
        <v>20798.510000000002</v>
      </c>
      <c r="D30" s="19"/>
      <c r="E30" s="50"/>
    </row>
    <row r="31" spans="1:5" s="33" customFormat="1" ht="15.75" thickBot="1">
      <c r="A31" s="35" t="s">
        <v>55</v>
      </c>
      <c r="B31" s="35"/>
      <c r="C31" s="35">
        <v>1936.1</v>
      </c>
      <c r="D31" s="45" t="s">
        <v>11</v>
      </c>
      <c r="E31" s="49">
        <v>1</v>
      </c>
    </row>
    <row r="32" spans="1:5" s="33" customFormat="1" ht="15.75" thickBot="1">
      <c r="A32" s="35" t="s">
        <v>56</v>
      </c>
      <c r="B32" s="35"/>
      <c r="C32" s="35">
        <v>3661.59</v>
      </c>
      <c r="D32" s="45" t="s">
        <v>57</v>
      </c>
      <c r="E32" s="49">
        <v>3.7</v>
      </c>
    </row>
    <row r="33" spans="1:6" s="33" customFormat="1" ht="15.75" thickBot="1">
      <c r="A33" s="35" t="s">
        <v>56</v>
      </c>
      <c r="B33" s="35"/>
      <c r="C33" s="35">
        <v>4279.3999999999996</v>
      </c>
      <c r="D33" s="45" t="s">
        <v>9</v>
      </c>
      <c r="E33" s="49">
        <v>6.3</v>
      </c>
    </row>
    <row r="34" spans="1:6" s="33" customFormat="1" ht="15.75" thickBot="1">
      <c r="A34" s="35" t="s">
        <v>72</v>
      </c>
      <c r="B34" s="35"/>
      <c r="C34" s="35">
        <v>420.6</v>
      </c>
      <c r="D34" s="45" t="s">
        <v>11</v>
      </c>
      <c r="E34" s="49">
        <v>1</v>
      </c>
    </row>
    <row r="35" spans="1:6" s="33" customFormat="1" ht="15.75" thickBot="1">
      <c r="A35" s="35" t="s">
        <v>38</v>
      </c>
      <c r="B35" s="35"/>
      <c r="C35" s="35">
        <v>419.67</v>
      </c>
      <c r="D35" s="45" t="s">
        <v>11</v>
      </c>
      <c r="E35" s="49">
        <v>1</v>
      </c>
    </row>
    <row r="36" spans="1:6" s="33" customFormat="1" ht="15.75" thickBot="1">
      <c r="A36" s="35" t="s">
        <v>79</v>
      </c>
      <c r="B36" s="35"/>
      <c r="C36" s="35">
        <v>347.72</v>
      </c>
      <c r="D36" s="45" t="s">
        <v>11</v>
      </c>
      <c r="E36" s="49">
        <v>4</v>
      </c>
    </row>
    <row r="37" spans="1:6" s="33" customFormat="1" ht="15.75" thickBot="1">
      <c r="A37" s="35" t="s">
        <v>82</v>
      </c>
      <c r="B37" s="35"/>
      <c r="C37" s="35">
        <v>832.12</v>
      </c>
      <c r="D37" s="45" t="s">
        <v>83</v>
      </c>
      <c r="E37" s="49">
        <v>1</v>
      </c>
    </row>
    <row r="38" spans="1:6" s="33" customFormat="1" ht="15.75" thickBot="1">
      <c r="A38" s="35" t="s">
        <v>85</v>
      </c>
      <c r="B38" s="35"/>
      <c r="C38" s="35">
        <v>5885.55</v>
      </c>
      <c r="D38" s="45" t="s">
        <v>60</v>
      </c>
      <c r="E38" s="49">
        <v>41</v>
      </c>
    </row>
    <row r="39" spans="1:6" s="33" customFormat="1" ht="15.75" thickBot="1">
      <c r="A39" s="35" t="s">
        <v>86</v>
      </c>
      <c r="B39" s="35"/>
      <c r="C39" s="35">
        <v>555</v>
      </c>
      <c r="D39" s="45" t="s">
        <v>87</v>
      </c>
      <c r="E39" s="49">
        <v>10</v>
      </c>
    </row>
    <row r="40" spans="1:6" s="33" customFormat="1" ht="15.75" thickBot="1">
      <c r="A40" s="35" t="s">
        <v>88</v>
      </c>
      <c r="B40" s="35"/>
      <c r="C40" s="35">
        <v>822.22</v>
      </c>
      <c r="D40" s="45" t="s">
        <v>57</v>
      </c>
      <c r="E40" s="49">
        <v>2.4</v>
      </c>
    </row>
    <row r="41" spans="1:6" s="33" customFormat="1" ht="15.75" thickBot="1">
      <c r="A41" s="35" t="s">
        <v>89</v>
      </c>
      <c r="B41" s="35"/>
      <c r="C41" s="35">
        <v>1638.54</v>
      </c>
      <c r="D41" s="45" t="s">
        <v>60</v>
      </c>
      <c r="E41" s="49">
        <v>18</v>
      </c>
    </row>
    <row r="42" spans="1:6" ht="57.75" thickBot="1">
      <c r="A42" s="9" t="s">
        <v>21</v>
      </c>
      <c r="B42" s="8" t="e">
        <f>SUM(#REF!)</f>
        <v>#REF!</v>
      </c>
      <c r="C42" s="24">
        <f>C43+C44+C45+C46+C47+C48+C49+C50+C51+C52+C53+C54+C55+C56+C57</f>
        <v>45482.37999999999</v>
      </c>
      <c r="D42" s="32"/>
      <c r="E42" s="51"/>
      <c r="F42" s="2" t="s">
        <v>12</v>
      </c>
    </row>
    <row r="43" spans="1:6" s="33" customFormat="1" ht="15.75" thickBot="1">
      <c r="A43" s="35" t="s">
        <v>22</v>
      </c>
      <c r="B43" s="35"/>
      <c r="C43" s="35">
        <v>2428.08</v>
      </c>
      <c r="D43" s="45" t="s">
        <v>23</v>
      </c>
      <c r="E43" s="49">
        <v>3</v>
      </c>
    </row>
    <row r="44" spans="1:6" s="33" customFormat="1" ht="15.75" thickBot="1">
      <c r="A44" s="35" t="s">
        <v>51</v>
      </c>
      <c r="B44" s="35"/>
      <c r="C44" s="35">
        <v>3368.4</v>
      </c>
      <c r="D44" s="45" t="s">
        <v>10</v>
      </c>
      <c r="E44" s="49">
        <v>12</v>
      </c>
    </row>
    <row r="45" spans="1:6" s="33" customFormat="1" ht="15.75" thickBot="1">
      <c r="A45" s="35" t="s">
        <v>52</v>
      </c>
      <c r="B45" s="35"/>
      <c r="C45" s="35">
        <v>8444.23</v>
      </c>
      <c r="D45" s="45" t="s">
        <v>11</v>
      </c>
      <c r="E45" s="49">
        <v>1</v>
      </c>
    </row>
    <row r="46" spans="1:6" s="33" customFormat="1" ht="15.75" thickBot="1">
      <c r="A46" s="35" t="s">
        <v>53</v>
      </c>
      <c r="B46" s="35"/>
      <c r="C46" s="35">
        <v>8444.23</v>
      </c>
      <c r="D46" s="45" t="s">
        <v>11</v>
      </c>
      <c r="E46" s="49">
        <v>1</v>
      </c>
    </row>
    <row r="47" spans="1:6" s="33" customFormat="1" ht="15.75" thickBot="1">
      <c r="A47" s="35" t="s">
        <v>54</v>
      </c>
      <c r="B47" s="35"/>
      <c r="C47" s="35">
        <v>2530.52</v>
      </c>
      <c r="D47" s="45" t="s">
        <v>11</v>
      </c>
      <c r="E47" s="49">
        <v>2</v>
      </c>
    </row>
    <row r="48" spans="1:6" s="33" customFormat="1" ht="15.75" thickBot="1">
      <c r="A48" s="35" t="s">
        <v>34</v>
      </c>
      <c r="B48" s="35"/>
      <c r="C48" s="35">
        <v>2709.48</v>
      </c>
      <c r="D48" s="45" t="s">
        <v>10</v>
      </c>
      <c r="E48" s="49">
        <v>3</v>
      </c>
    </row>
    <row r="49" spans="1:5" s="33" customFormat="1" ht="15.75" thickBot="1">
      <c r="A49" s="35" t="s">
        <v>58</v>
      </c>
      <c r="B49" s="35"/>
      <c r="C49" s="35">
        <v>1030</v>
      </c>
      <c r="D49" s="45" t="s">
        <v>10</v>
      </c>
      <c r="E49" s="49">
        <v>1</v>
      </c>
    </row>
    <row r="50" spans="1:5" s="33" customFormat="1" ht="15.75" thickBot="1">
      <c r="A50" s="35" t="s">
        <v>59</v>
      </c>
      <c r="B50" s="35"/>
      <c r="C50" s="35">
        <v>2555.66</v>
      </c>
      <c r="D50" s="45" t="s">
        <v>60</v>
      </c>
      <c r="E50" s="49">
        <v>2</v>
      </c>
    </row>
    <row r="51" spans="1:5" s="33" customFormat="1" ht="15.75" thickBot="1">
      <c r="A51" s="35" t="s">
        <v>61</v>
      </c>
      <c r="B51" s="35"/>
      <c r="C51" s="35">
        <v>5092.67</v>
      </c>
      <c r="D51" s="45" t="s">
        <v>10</v>
      </c>
      <c r="E51" s="49">
        <v>9.5</v>
      </c>
    </row>
    <row r="52" spans="1:5" s="33" customFormat="1" ht="15.75" thickBot="1">
      <c r="A52" s="35" t="s">
        <v>37</v>
      </c>
      <c r="B52" s="35"/>
      <c r="C52" s="35">
        <v>768.4</v>
      </c>
      <c r="D52" s="45" t="s">
        <v>10</v>
      </c>
      <c r="E52" s="49">
        <v>1</v>
      </c>
    </row>
    <row r="53" spans="1:5" s="33" customFormat="1" ht="15.75" thickBot="1">
      <c r="A53" s="35" t="s">
        <v>37</v>
      </c>
      <c r="B53" s="35"/>
      <c r="C53" s="35">
        <v>1528.46</v>
      </c>
      <c r="D53" s="45" t="s">
        <v>10</v>
      </c>
      <c r="E53" s="49">
        <v>14</v>
      </c>
    </row>
    <row r="54" spans="1:5" s="33" customFormat="1" ht="15.75" thickBot="1">
      <c r="A54" s="35" t="s">
        <v>78</v>
      </c>
      <c r="B54" s="35"/>
      <c r="C54" s="35">
        <v>1643</v>
      </c>
      <c r="D54" s="45" t="s">
        <v>60</v>
      </c>
      <c r="E54" s="49">
        <v>2</v>
      </c>
    </row>
    <row r="55" spans="1:5" s="33" customFormat="1" ht="15.75" thickBot="1">
      <c r="A55" s="35" t="s">
        <v>80</v>
      </c>
      <c r="B55" s="35"/>
      <c r="C55" s="35">
        <v>1080.56</v>
      </c>
      <c r="D55" s="45" t="s">
        <v>81</v>
      </c>
      <c r="E55" s="49">
        <v>4</v>
      </c>
    </row>
    <row r="56" spans="1:5" s="33" customFormat="1" ht="15.75" thickBot="1">
      <c r="A56" s="35" t="s">
        <v>39</v>
      </c>
      <c r="B56" s="35"/>
      <c r="C56" s="35">
        <v>1994.1</v>
      </c>
      <c r="D56" s="45" t="s">
        <v>10</v>
      </c>
      <c r="E56" s="49">
        <v>10</v>
      </c>
    </row>
    <row r="57" spans="1:5" s="33" customFormat="1" ht="15.75" thickBot="1">
      <c r="A57" s="35" t="s">
        <v>90</v>
      </c>
      <c r="B57" s="35"/>
      <c r="C57" s="35">
        <v>1864.59</v>
      </c>
      <c r="D57" s="45" t="s">
        <v>23</v>
      </c>
      <c r="E57" s="49">
        <v>3</v>
      </c>
    </row>
    <row r="58" spans="1:5" ht="28.5">
      <c r="A58" s="9" t="s">
        <v>24</v>
      </c>
      <c r="B58" s="8" t="e">
        <f>#REF!+#REF!</f>
        <v>#REF!</v>
      </c>
      <c r="C58" s="24">
        <v>0</v>
      </c>
      <c r="D58" s="32"/>
      <c r="E58" s="50"/>
    </row>
    <row r="59" spans="1:5" ht="28.5">
      <c r="A59" s="9" t="s">
        <v>25</v>
      </c>
      <c r="B59" s="8" t="e">
        <f>SUM(#REF!)</f>
        <v>#REF!</v>
      </c>
      <c r="C59" s="24">
        <v>0</v>
      </c>
      <c r="D59" s="32"/>
      <c r="E59" s="11"/>
    </row>
    <row r="60" spans="1:5" ht="28.5">
      <c r="A60" s="9" t="s">
        <v>26</v>
      </c>
      <c r="B60" s="8" t="e">
        <f>#REF!</f>
        <v>#REF!</v>
      </c>
      <c r="C60" s="24">
        <v>0</v>
      </c>
      <c r="D60" s="32"/>
      <c r="E60" s="11"/>
    </row>
    <row r="61" spans="1:5" ht="29.25" thickBot="1">
      <c r="A61" s="28" t="s">
        <v>27</v>
      </c>
      <c r="B61" s="32" t="e">
        <f>#REF!+#REF!</f>
        <v>#REF!</v>
      </c>
      <c r="C61" s="24">
        <f>C62+C63</f>
        <v>2543.17</v>
      </c>
      <c r="D61" s="32"/>
      <c r="E61" s="11"/>
    </row>
    <row r="62" spans="1:5" s="33" customFormat="1" ht="15.75" thickBot="1">
      <c r="A62" s="35" t="s">
        <v>84</v>
      </c>
      <c r="B62" s="35"/>
      <c r="C62" s="35">
        <v>248.52</v>
      </c>
      <c r="D62" s="45" t="s">
        <v>10</v>
      </c>
      <c r="E62" s="49">
        <v>6</v>
      </c>
    </row>
    <row r="63" spans="1:5" s="33" customFormat="1" ht="15.75" thickBot="1">
      <c r="A63" s="35" t="s">
        <v>73</v>
      </c>
      <c r="B63" s="35"/>
      <c r="C63" s="35">
        <v>2294.65</v>
      </c>
      <c r="D63" s="45" t="s">
        <v>11</v>
      </c>
      <c r="E63" s="49">
        <v>5</v>
      </c>
    </row>
    <row r="64" spans="1:5" ht="29.25" thickBot="1">
      <c r="A64" s="28" t="s">
        <v>28</v>
      </c>
      <c r="B64" s="32">
        <f>B66</f>
        <v>0</v>
      </c>
      <c r="C64" s="29">
        <f>C65+C66</f>
        <v>9064.32</v>
      </c>
      <c r="D64" s="32"/>
      <c r="E64" s="20"/>
    </row>
    <row r="65" spans="1:5" s="33" customFormat="1" ht="15.75" thickBot="1">
      <c r="A65" s="35" t="s">
        <v>64</v>
      </c>
      <c r="B65" s="35"/>
      <c r="C65" s="35">
        <v>4305.55</v>
      </c>
      <c r="D65" s="45" t="s">
        <v>9</v>
      </c>
      <c r="E65" s="49">
        <v>22660.799999999999</v>
      </c>
    </row>
    <row r="66" spans="1:5" s="33" customFormat="1" ht="15.75" thickBot="1">
      <c r="A66" s="35" t="s">
        <v>65</v>
      </c>
      <c r="B66" s="35"/>
      <c r="C66" s="35">
        <v>4758.7700000000004</v>
      </c>
      <c r="D66" s="45" t="s">
        <v>9</v>
      </c>
      <c r="E66" s="49">
        <v>22660.799999999999</v>
      </c>
    </row>
    <row r="67" spans="1:5" ht="29.25" thickBot="1">
      <c r="A67" s="28" t="s">
        <v>29</v>
      </c>
      <c r="B67" s="32" t="e">
        <f>B69+#REF!</f>
        <v>#REF!</v>
      </c>
      <c r="C67" s="29">
        <f>C68+C69</f>
        <v>26127.9</v>
      </c>
      <c r="D67" s="32"/>
      <c r="E67" s="11"/>
    </row>
    <row r="68" spans="1:5" s="33" customFormat="1" ht="15.75" thickBot="1">
      <c r="A68" s="35" t="s">
        <v>62</v>
      </c>
      <c r="B68" s="35"/>
      <c r="C68" s="35">
        <v>10718.56</v>
      </c>
      <c r="D68" s="45" t="s">
        <v>9</v>
      </c>
      <c r="E68" s="49">
        <v>22660.799999999999</v>
      </c>
    </row>
    <row r="69" spans="1:5" s="33" customFormat="1" ht="15.75" thickBot="1">
      <c r="A69" s="35" t="s">
        <v>63</v>
      </c>
      <c r="B69" s="35"/>
      <c r="C69" s="35">
        <v>15409.34</v>
      </c>
      <c r="D69" s="45" t="s">
        <v>9</v>
      </c>
      <c r="E69" s="49">
        <v>22660.799999999999</v>
      </c>
    </row>
    <row r="70" spans="1:5" ht="43.5" thickBot="1">
      <c r="A70" s="9" t="s">
        <v>30</v>
      </c>
      <c r="B70" s="8" t="e">
        <f>#REF!</f>
        <v>#REF!</v>
      </c>
      <c r="C70" s="24">
        <f>C71</f>
        <v>1117.44</v>
      </c>
      <c r="D70" s="32"/>
      <c r="E70" s="50"/>
    </row>
    <row r="71" spans="1:5" s="33" customFormat="1" ht="15.75" thickBot="1">
      <c r="A71" s="35" t="s">
        <v>48</v>
      </c>
      <c r="B71" s="35"/>
      <c r="C71" s="35">
        <v>1117.44</v>
      </c>
      <c r="D71" s="45" t="s">
        <v>9</v>
      </c>
      <c r="E71" s="49">
        <v>776</v>
      </c>
    </row>
    <row r="72" spans="1:5" ht="57.75" thickBot="1">
      <c r="A72" s="9" t="s">
        <v>31</v>
      </c>
      <c r="B72" s="8" t="e">
        <f>SUM(#REF!)</f>
        <v>#REF!</v>
      </c>
      <c r="C72" s="24">
        <f>C73+C74+C75+C76</f>
        <v>121104.54000000001</v>
      </c>
      <c r="D72" s="32"/>
      <c r="E72" s="50"/>
    </row>
    <row r="73" spans="1:5" s="33" customFormat="1" ht="15.75" thickBot="1">
      <c r="A73" s="35" t="s">
        <v>49</v>
      </c>
      <c r="B73" s="35"/>
      <c r="C73" s="35">
        <v>385.23</v>
      </c>
      <c r="D73" s="45" t="s">
        <v>9</v>
      </c>
      <c r="E73" s="49">
        <v>22660.799999999999</v>
      </c>
    </row>
    <row r="74" spans="1:5" s="33" customFormat="1" ht="15.75" thickBot="1">
      <c r="A74" s="35" t="s">
        <v>50</v>
      </c>
      <c r="B74" s="35"/>
      <c r="C74" s="35">
        <v>385.23</v>
      </c>
      <c r="D74" s="45" t="s">
        <v>9</v>
      </c>
      <c r="E74" s="49">
        <v>22660.799999999999</v>
      </c>
    </row>
    <row r="75" spans="1:5" s="33" customFormat="1" ht="15.75" thickBot="1">
      <c r="A75" s="35" t="s">
        <v>68</v>
      </c>
      <c r="B75" s="35"/>
      <c r="C75" s="35">
        <v>63903.48</v>
      </c>
      <c r="D75" s="45" t="s">
        <v>9</v>
      </c>
      <c r="E75" s="49">
        <v>22660.799999999999</v>
      </c>
    </row>
    <row r="76" spans="1:5" s="33" customFormat="1" ht="15.75" thickBot="1">
      <c r="A76" s="35" t="s">
        <v>69</v>
      </c>
      <c r="B76" s="35"/>
      <c r="C76" s="35">
        <v>56430.6</v>
      </c>
      <c r="D76" s="45" t="s">
        <v>9</v>
      </c>
      <c r="E76" s="49">
        <v>22662.9</v>
      </c>
    </row>
    <row r="77" spans="1:5">
      <c r="A77" s="9" t="s">
        <v>32</v>
      </c>
      <c r="B77" s="8">
        <f>B78</f>
        <v>4016.9491525423732</v>
      </c>
      <c r="C77" s="24">
        <f>C78</f>
        <v>4740</v>
      </c>
      <c r="D77" s="32"/>
      <c r="E77" s="50"/>
    </row>
    <row r="78" spans="1:5" ht="30">
      <c r="A78" s="13" t="s">
        <v>13</v>
      </c>
      <c r="B78" s="10">
        <f>C78/1.18</f>
        <v>4016.9491525423732</v>
      </c>
      <c r="C78" s="26">
        <f>E78*5*12</f>
        <v>4740</v>
      </c>
      <c r="D78" s="20" t="s">
        <v>14</v>
      </c>
      <c r="E78" s="11">
        <v>79</v>
      </c>
    </row>
    <row r="79" spans="1:5">
      <c r="A79" s="7" t="s">
        <v>99</v>
      </c>
      <c r="B79" s="14" t="e">
        <f>B14+B17+B20+#REF!+B42+B58+B59+B60+B61+B64+B67+B70+B72+B77</f>
        <v>#REF!</v>
      </c>
      <c r="C79" s="24">
        <f>C14++C17+C20+C23+C30+C42+C58+C59+C61+C64+C67+C70+C72</f>
        <v>590136.06000000006</v>
      </c>
      <c r="D79" s="32"/>
      <c r="E79" s="20"/>
    </row>
    <row r="80" spans="1:5">
      <c r="A80" s="7" t="s">
        <v>100</v>
      </c>
      <c r="B80" s="15"/>
      <c r="C80" s="24">
        <f>C79*1.18+C77</f>
        <v>701100.55080000008</v>
      </c>
      <c r="D80" s="32"/>
      <c r="E80" s="11"/>
    </row>
    <row r="81" spans="1:5">
      <c r="A81" s="7" t="s">
        <v>101</v>
      </c>
      <c r="B81" s="15"/>
      <c r="C81" s="24">
        <f>C4+C6+C9-C80</f>
        <v>-139546.85080000001</v>
      </c>
      <c r="D81" s="32"/>
      <c r="E81" s="11"/>
    </row>
    <row r="82" spans="1:5" ht="28.5">
      <c r="A82" s="9" t="s">
        <v>102</v>
      </c>
      <c r="B82" s="8"/>
      <c r="C82" s="24">
        <f>C81+C8</f>
        <v>-306016.34080000012</v>
      </c>
      <c r="D82" s="32"/>
      <c r="E82" s="11"/>
    </row>
  </sheetData>
  <mergeCells count="1"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2"/>
  <sheetViews>
    <sheetView topLeftCell="A88" zoomScale="94" zoomScaleNormal="94" workbookViewId="0">
      <selection activeCell="A68" sqref="A68:XFD68"/>
    </sheetView>
  </sheetViews>
  <sheetFormatPr defaultRowHeight="15"/>
  <cols>
    <col min="1" max="1" width="54.85546875" customWidth="1"/>
    <col min="2" max="2" width="40.7109375" style="33" hidden="1" customWidth="1"/>
  </cols>
  <sheetData>
    <row r="2" spans="1:5">
      <c r="A2" s="33"/>
      <c r="C2" s="33"/>
      <c r="D2" s="33"/>
      <c r="E2" s="33"/>
    </row>
    <row r="3" spans="1:5">
      <c r="A3" s="33"/>
      <c r="C3" s="33"/>
      <c r="D3" s="33"/>
      <c r="E3" s="33"/>
    </row>
    <row r="4" spans="1:5" ht="15.75" thickBot="1">
      <c r="A4" s="33"/>
      <c r="C4" s="33"/>
      <c r="D4" s="33"/>
      <c r="E4" s="33"/>
    </row>
    <row r="5" spans="1:5" ht="15.75" thickBot="1">
      <c r="A5" s="34" t="s">
        <v>40</v>
      </c>
      <c r="B5" s="34"/>
      <c r="C5" s="34" t="s">
        <v>41</v>
      </c>
      <c r="D5" s="34" t="s">
        <v>42</v>
      </c>
      <c r="E5" s="34" t="s">
        <v>43</v>
      </c>
    </row>
    <row r="6" spans="1:5" s="42" customFormat="1" ht="15.75" thickBot="1">
      <c r="A6" s="41" t="s">
        <v>44</v>
      </c>
      <c r="B6" s="41"/>
      <c r="C6" s="41">
        <v>56382.400000000001</v>
      </c>
      <c r="D6" s="41" t="s">
        <v>18</v>
      </c>
      <c r="E6" s="41">
        <v>1048</v>
      </c>
    </row>
    <row r="7" spans="1:5" ht="15.75" thickBot="1">
      <c r="A7" s="35"/>
      <c r="B7" s="35"/>
      <c r="C7" s="35">
        <v>56382.400000000001</v>
      </c>
      <c r="D7" s="35"/>
      <c r="E7" s="35">
        <v>1048</v>
      </c>
    </row>
    <row r="8" spans="1:5" s="42" customFormat="1" ht="15.75" thickBot="1">
      <c r="A8" s="41" t="s">
        <v>45</v>
      </c>
      <c r="B8" s="41"/>
      <c r="C8" s="41">
        <v>56974.2</v>
      </c>
      <c r="D8" s="41" t="s">
        <v>18</v>
      </c>
      <c r="E8" s="41">
        <v>1059</v>
      </c>
    </row>
    <row r="9" spans="1:5" ht="15.75" thickBot="1">
      <c r="A9" s="35"/>
      <c r="B9" s="35"/>
      <c r="C9" s="35">
        <v>56974.2</v>
      </c>
      <c r="D9" s="35"/>
      <c r="E9" s="35">
        <v>1059</v>
      </c>
    </row>
    <row r="10" spans="1:5" s="42" customFormat="1" ht="15.75" thickBot="1">
      <c r="A10" s="41" t="s">
        <v>46</v>
      </c>
      <c r="B10" s="41"/>
      <c r="C10" s="41">
        <v>1812.86</v>
      </c>
      <c r="D10" s="41" t="s">
        <v>9</v>
      </c>
      <c r="E10" s="41">
        <v>22660.799999999999</v>
      </c>
    </row>
    <row r="11" spans="1:5" ht="15.75" thickBot="1">
      <c r="A11" s="35"/>
      <c r="B11" s="35"/>
      <c r="C11" s="35">
        <v>1812.86</v>
      </c>
      <c r="D11" s="35"/>
      <c r="E11" s="35">
        <v>22660.799999999999</v>
      </c>
    </row>
    <row r="12" spans="1:5" s="42" customFormat="1" ht="15.75" thickBot="1">
      <c r="A12" s="41" t="s">
        <v>47</v>
      </c>
      <c r="B12" s="41"/>
      <c r="C12" s="41">
        <v>2039.47</v>
      </c>
      <c r="D12" s="41" t="s">
        <v>9</v>
      </c>
      <c r="E12" s="41">
        <v>22660.799999999999</v>
      </c>
    </row>
    <row r="13" spans="1:5" ht="15.75" thickBot="1">
      <c r="A13" s="35"/>
      <c r="B13" s="35"/>
      <c r="C13" s="35">
        <v>2039.47</v>
      </c>
      <c r="D13" s="35"/>
      <c r="E13" s="35">
        <v>22660.799999999999</v>
      </c>
    </row>
    <row r="14" spans="1:5" s="42" customFormat="1" ht="15.75" thickBot="1">
      <c r="A14" s="41" t="s">
        <v>48</v>
      </c>
      <c r="B14" s="41"/>
      <c r="C14" s="41">
        <v>1117.44</v>
      </c>
      <c r="D14" s="41" t="s">
        <v>9</v>
      </c>
      <c r="E14" s="41">
        <v>776</v>
      </c>
    </row>
    <row r="15" spans="1:5" ht="15.75" thickBot="1">
      <c r="A15" s="35"/>
      <c r="B15" s="35"/>
      <c r="C15" s="35">
        <v>1117.44</v>
      </c>
      <c r="D15" s="35"/>
      <c r="E15" s="35">
        <v>776</v>
      </c>
    </row>
    <row r="16" spans="1:5" s="42" customFormat="1" ht="15.75" thickBot="1">
      <c r="A16" s="41" t="s">
        <v>22</v>
      </c>
      <c r="B16" s="41"/>
      <c r="C16" s="41">
        <v>2428.08</v>
      </c>
      <c r="D16" s="41" t="s">
        <v>23</v>
      </c>
      <c r="E16" s="41">
        <v>3</v>
      </c>
    </row>
    <row r="17" spans="1:5" ht="15.75" thickBot="1">
      <c r="A17" s="35"/>
      <c r="B17" s="35"/>
      <c r="C17" s="35">
        <v>2428.08</v>
      </c>
      <c r="D17" s="35"/>
      <c r="E17" s="35">
        <v>3</v>
      </c>
    </row>
    <row r="18" spans="1:5" s="42" customFormat="1" ht="15.75" thickBot="1">
      <c r="A18" s="41" t="s">
        <v>49</v>
      </c>
      <c r="B18" s="41"/>
      <c r="C18" s="41">
        <v>385.23</v>
      </c>
      <c r="D18" s="41" t="s">
        <v>9</v>
      </c>
      <c r="E18" s="41">
        <v>22660.799999999999</v>
      </c>
    </row>
    <row r="19" spans="1:5" ht="15.75" thickBot="1">
      <c r="A19" s="35"/>
      <c r="B19" s="35"/>
      <c r="C19" s="35">
        <v>385.23</v>
      </c>
      <c r="D19" s="35"/>
      <c r="E19" s="35">
        <v>22660.799999999999</v>
      </c>
    </row>
    <row r="20" spans="1:5" s="42" customFormat="1" ht="15.75" thickBot="1">
      <c r="A20" s="41" t="s">
        <v>50</v>
      </c>
      <c r="B20" s="41"/>
      <c r="C20" s="41">
        <v>385.23</v>
      </c>
      <c r="D20" s="41" t="s">
        <v>9</v>
      </c>
      <c r="E20" s="41">
        <v>22660.799999999999</v>
      </c>
    </row>
    <row r="21" spans="1:5" ht="15.75" thickBot="1">
      <c r="A21" s="35"/>
      <c r="B21" s="35"/>
      <c r="C21" s="35">
        <v>385.23</v>
      </c>
      <c r="D21" s="35"/>
      <c r="E21" s="35">
        <v>22660.799999999999</v>
      </c>
    </row>
    <row r="22" spans="1:5" s="42" customFormat="1" ht="15.75" thickBot="1">
      <c r="A22" s="41" t="s">
        <v>51</v>
      </c>
      <c r="B22" s="41"/>
      <c r="C22" s="41">
        <v>3368.4</v>
      </c>
      <c r="D22" s="41" t="s">
        <v>10</v>
      </c>
      <c r="E22" s="41">
        <v>12</v>
      </c>
    </row>
    <row r="23" spans="1:5" ht="15.75" thickBot="1">
      <c r="A23" s="35"/>
      <c r="B23" s="35"/>
      <c r="C23" s="35">
        <v>3368.4</v>
      </c>
      <c r="D23" s="35"/>
      <c r="E23" s="35">
        <v>12</v>
      </c>
    </row>
    <row r="24" spans="1:5" s="42" customFormat="1" ht="15.75" thickBot="1">
      <c r="A24" s="41" t="s">
        <v>52</v>
      </c>
      <c r="B24" s="41"/>
      <c r="C24" s="41">
        <v>8444.23</v>
      </c>
      <c r="D24" s="41" t="s">
        <v>11</v>
      </c>
      <c r="E24" s="41">
        <v>1</v>
      </c>
    </row>
    <row r="25" spans="1:5" ht="15.75" thickBot="1">
      <c r="A25" s="35"/>
      <c r="B25" s="35"/>
      <c r="C25" s="35">
        <v>8444.23</v>
      </c>
      <c r="D25" s="35"/>
      <c r="E25" s="35">
        <v>1</v>
      </c>
    </row>
    <row r="26" spans="1:5" s="42" customFormat="1" ht="15.75" thickBot="1">
      <c r="A26" s="41" t="s">
        <v>53</v>
      </c>
      <c r="B26" s="41"/>
      <c r="C26" s="41">
        <v>8444.23</v>
      </c>
      <c r="D26" s="41" t="s">
        <v>11</v>
      </c>
      <c r="E26" s="41">
        <v>1</v>
      </c>
    </row>
    <row r="27" spans="1:5" ht="15.75" thickBot="1">
      <c r="A27" s="35"/>
      <c r="B27" s="35"/>
      <c r="C27" s="35">
        <v>8444.23</v>
      </c>
      <c r="D27" s="35"/>
      <c r="E27" s="35">
        <v>1</v>
      </c>
    </row>
    <row r="28" spans="1:5" s="42" customFormat="1" ht="15.75" thickBot="1">
      <c r="A28" s="41" t="s">
        <v>54</v>
      </c>
      <c r="B28" s="41"/>
      <c r="C28" s="41">
        <v>2530.52</v>
      </c>
      <c r="D28" s="41" t="s">
        <v>11</v>
      </c>
      <c r="E28" s="41">
        <v>2</v>
      </c>
    </row>
    <row r="29" spans="1:5" ht="15.75" thickBot="1">
      <c r="A29" s="35"/>
      <c r="B29" s="35"/>
      <c r="C29" s="35">
        <v>2530.52</v>
      </c>
      <c r="D29" s="35"/>
      <c r="E29" s="35">
        <v>2</v>
      </c>
    </row>
    <row r="30" spans="1:5" s="44" customFormat="1" ht="15.75" thickBot="1">
      <c r="A30" s="43" t="s">
        <v>55</v>
      </c>
      <c r="B30" s="43"/>
      <c r="C30" s="43">
        <v>1936.1</v>
      </c>
      <c r="D30" s="43" t="s">
        <v>11</v>
      </c>
      <c r="E30" s="43">
        <v>1</v>
      </c>
    </row>
    <row r="31" spans="1:5" ht="15.75" thickBot="1">
      <c r="A31" s="35"/>
      <c r="B31" s="35"/>
      <c r="C31" s="35">
        <v>1936.1</v>
      </c>
      <c r="D31" s="35"/>
      <c r="E31" s="35">
        <v>1</v>
      </c>
    </row>
    <row r="32" spans="1:5" s="44" customFormat="1" ht="15.75" thickBot="1">
      <c r="A32" s="43" t="s">
        <v>56</v>
      </c>
      <c r="B32" s="43"/>
      <c r="C32" s="43">
        <v>3661.59</v>
      </c>
      <c r="D32" s="43" t="s">
        <v>57</v>
      </c>
      <c r="E32" s="43">
        <v>3.7</v>
      </c>
    </row>
    <row r="33" spans="1:5" s="44" customFormat="1" ht="15.75" thickBot="1">
      <c r="A33" s="43" t="s">
        <v>56</v>
      </c>
      <c r="B33" s="43"/>
      <c r="C33" s="43">
        <v>4279.3999999999996</v>
      </c>
      <c r="D33" s="43" t="s">
        <v>9</v>
      </c>
      <c r="E33" s="43">
        <v>6.3</v>
      </c>
    </row>
    <row r="34" spans="1:5" ht="15.75" thickBot="1">
      <c r="A34" s="35"/>
      <c r="B34" s="35"/>
      <c r="C34" s="35">
        <v>7940.99</v>
      </c>
      <c r="D34" s="35"/>
      <c r="E34" s="35">
        <v>10</v>
      </c>
    </row>
    <row r="35" spans="1:5" s="42" customFormat="1" ht="15.75" thickBot="1">
      <c r="A35" s="41" t="s">
        <v>34</v>
      </c>
      <c r="B35" s="41"/>
      <c r="C35" s="41">
        <v>2709.48</v>
      </c>
      <c r="D35" s="41" t="s">
        <v>10</v>
      </c>
      <c r="E35" s="41">
        <v>3</v>
      </c>
    </row>
    <row r="36" spans="1:5" ht="15.75" thickBot="1">
      <c r="A36" s="35"/>
      <c r="B36" s="35"/>
      <c r="C36" s="35">
        <v>2709.48</v>
      </c>
      <c r="D36" s="35"/>
      <c r="E36" s="35">
        <v>3</v>
      </c>
    </row>
    <row r="37" spans="1:5" s="42" customFormat="1" ht="15.75" thickBot="1">
      <c r="A37" s="41" t="s">
        <v>58</v>
      </c>
      <c r="B37" s="41"/>
      <c r="C37" s="41">
        <v>1030</v>
      </c>
      <c r="D37" s="41" t="s">
        <v>10</v>
      </c>
      <c r="E37" s="41">
        <v>1</v>
      </c>
    </row>
    <row r="38" spans="1:5" ht="15.75" thickBot="1">
      <c r="A38" s="35"/>
      <c r="B38" s="35"/>
      <c r="C38" s="35">
        <v>1030</v>
      </c>
      <c r="D38" s="35"/>
      <c r="E38" s="35">
        <v>1</v>
      </c>
    </row>
    <row r="39" spans="1:5" s="42" customFormat="1" ht="15.75" thickBot="1">
      <c r="A39" s="41" t="s">
        <v>59</v>
      </c>
      <c r="B39" s="41"/>
      <c r="C39" s="41">
        <v>2555.66</v>
      </c>
      <c r="D39" s="41" t="s">
        <v>60</v>
      </c>
      <c r="E39" s="41">
        <v>2</v>
      </c>
    </row>
    <row r="40" spans="1:5" ht="15.75" thickBot="1">
      <c r="A40" s="35"/>
      <c r="B40" s="35"/>
      <c r="C40" s="35">
        <v>2555.66</v>
      </c>
      <c r="D40" s="35"/>
      <c r="E40" s="35">
        <v>2</v>
      </c>
    </row>
    <row r="41" spans="1:5" s="42" customFormat="1" ht="15.75" thickBot="1">
      <c r="A41" s="41" t="s">
        <v>61</v>
      </c>
      <c r="B41" s="41"/>
      <c r="C41" s="41">
        <v>5092.67</v>
      </c>
      <c r="D41" s="41" t="s">
        <v>10</v>
      </c>
      <c r="E41" s="41">
        <v>9.5</v>
      </c>
    </row>
    <row r="42" spans="1:5" ht="15.75" thickBot="1">
      <c r="A42" s="35"/>
      <c r="B42" s="35"/>
      <c r="C42" s="35">
        <v>5092.67</v>
      </c>
      <c r="D42" s="35"/>
      <c r="E42" s="35">
        <v>9.5</v>
      </c>
    </row>
    <row r="43" spans="1:5" s="42" customFormat="1" ht="15.75" thickBot="1">
      <c r="A43" s="41" t="s">
        <v>37</v>
      </c>
      <c r="B43" s="41"/>
      <c r="C43" s="41">
        <v>768.4</v>
      </c>
      <c r="D43" s="41" t="s">
        <v>10</v>
      </c>
      <c r="E43" s="41">
        <v>1</v>
      </c>
    </row>
    <row r="44" spans="1:5" s="42" customFormat="1" ht="15.75" thickBot="1">
      <c r="A44" s="41" t="s">
        <v>37</v>
      </c>
      <c r="B44" s="41"/>
      <c r="C44" s="41">
        <v>1528.46</v>
      </c>
      <c r="D44" s="41" t="s">
        <v>10</v>
      </c>
      <c r="E44" s="41">
        <v>14</v>
      </c>
    </row>
    <row r="45" spans="1:5" ht="15.75" thickBot="1">
      <c r="A45" s="35"/>
      <c r="B45" s="35"/>
      <c r="C45" s="35">
        <v>2296.86</v>
      </c>
      <c r="D45" s="35"/>
      <c r="E45" s="35">
        <v>15</v>
      </c>
    </row>
    <row r="46" spans="1:5" s="42" customFormat="1" ht="15.75" thickBot="1">
      <c r="A46" s="41" t="s">
        <v>62</v>
      </c>
      <c r="B46" s="41"/>
      <c r="C46" s="41">
        <v>10718.56</v>
      </c>
      <c r="D46" s="41" t="s">
        <v>9</v>
      </c>
      <c r="E46" s="41">
        <v>22660.799999999999</v>
      </c>
    </row>
    <row r="47" spans="1:5" ht="15.75" thickBot="1">
      <c r="A47" s="35"/>
      <c r="B47" s="35"/>
      <c r="C47" s="35">
        <v>10718.56</v>
      </c>
      <c r="D47" s="35"/>
      <c r="E47" s="35">
        <v>22660.799999999999</v>
      </c>
    </row>
    <row r="48" spans="1:5" s="42" customFormat="1" ht="15.75" thickBot="1">
      <c r="A48" s="41" t="s">
        <v>63</v>
      </c>
      <c r="B48" s="41"/>
      <c r="C48" s="41">
        <v>15409.34</v>
      </c>
      <c r="D48" s="41" t="s">
        <v>9</v>
      </c>
      <c r="E48" s="41">
        <v>22660.799999999999</v>
      </c>
    </row>
    <row r="49" spans="1:5" ht="15.75" thickBot="1">
      <c r="A49" s="35"/>
      <c r="B49" s="35"/>
      <c r="C49" s="35">
        <v>15409.34</v>
      </c>
      <c r="D49" s="35"/>
      <c r="E49" s="35">
        <v>22660.799999999999</v>
      </c>
    </row>
    <row r="50" spans="1:5" s="42" customFormat="1" ht="15.75" thickBot="1">
      <c r="A50" s="41" t="s">
        <v>64</v>
      </c>
      <c r="B50" s="41"/>
      <c r="C50" s="41">
        <v>4305.55</v>
      </c>
      <c r="D50" s="41" t="s">
        <v>9</v>
      </c>
      <c r="E50" s="41">
        <v>22660.799999999999</v>
      </c>
    </row>
    <row r="51" spans="1:5" ht="15.75" thickBot="1">
      <c r="A51" s="35"/>
      <c r="B51" s="35"/>
      <c r="C51" s="35">
        <v>4305.55</v>
      </c>
      <c r="D51" s="35"/>
      <c r="E51" s="35">
        <v>22660.799999999999</v>
      </c>
    </row>
    <row r="52" spans="1:5" s="42" customFormat="1" ht="15.75" thickBot="1">
      <c r="A52" s="41" t="s">
        <v>65</v>
      </c>
      <c r="B52" s="41"/>
      <c r="C52" s="41">
        <v>4758.7700000000004</v>
      </c>
      <c r="D52" s="41" t="s">
        <v>9</v>
      </c>
      <c r="E52" s="41">
        <v>22660.799999999999</v>
      </c>
    </row>
    <row r="53" spans="1:5" ht="15.75" thickBot="1">
      <c r="A53" s="35"/>
      <c r="B53" s="35"/>
      <c r="C53" s="35">
        <v>4758.7700000000004</v>
      </c>
      <c r="D53" s="35"/>
      <c r="E53" s="35">
        <v>22660.799999999999</v>
      </c>
    </row>
    <row r="54" spans="1:5" s="42" customFormat="1" ht="15.75" thickBot="1">
      <c r="A54" s="41" t="s">
        <v>66</v>
      </c>
      <c r="B54" s="41"/>
      <c r="C54" s="41">
        <v>28099.38</v>
      </c>
      <c r="D54" s="41" t="s">
        <v>9</v>
      </c>
      <c r="E54" s="41">
        <v>22660.799999999999</v>
      </c>
    </row>
    <row r="55" spans="1:5" ht="15.75" thickBot="1">
      <c r="A55" s="35"/>
      <c r="B55" s="35"/>
      <c r="C55" s="35">
        <v>28099.38</v>
      </c>
      <c r="D55" s="35"/>
      <c r="E55" s="35">
        <v>22660.799999999999</v>
      </c>
    </row>
    <row r="56" spans="1:5" s="42" customFormat="1" ht="15.75" thickBot="1">
      <c r="A56" s="41" t="s">
        <v>67</v>
      </c>
      <c r="B56" s="41"/>
      <c r="C56" s="41">
        <v>36713.910000000003</v>
      </c>
      <c r="D56" s="41" t="s">
        <v>9</v>
      </c>
      <c r="E56" s="41">
        <v>22662.9</v>
      </c>
    </row>
    <row r="57" spans="1:5" ht="15.75" thickBot="1">
      <c r="A57" s="35"/>
      <c r="B57" s="35"/>
      <c r="C57" s="35">
        <v>36713.910000000003</v>
      </c>
      <c r="D57" s="35"/>
      <c r="E57" s="35">
        <v>22662.9</v>
      </c>
    </row>
    <row r="58" spans="1:5" s="42" customFormat="1" ht="15.75" thickBot="1">
      <c r="A58" s="41" t="s">
        <v>68</v>
      </c>
      <c r="B58" s="41"/>
      <c r="C58" s="41">
        <v>63903.48</v>
      </c>
      <c r="D58" s="41" t="s">
        <v>9</v>
      </c>
      <c r="E58" s="41">
        <v>22660.799999999999</v>
      </c>
    </row>
    <row r="59" spans="1:5" ht="15.75" thickBot="1">
      <c r="A59" s="35"/>
      <c r="B59" s="35"/>
      <c r="C59" s="35">
        <v>63903.48</v>
      </c>
      <c r="D59" s="35"/>
      <c r="E59" s="35">
        <v>22660.799999999999</v>
      </c>
    </row>
    <row r="60" spans="1:5" s="42" customFormat="1" ht="15.75" thickBot="1">
      <c r="A60" s="41" t="s">
        <v>69</v>
      </c>
      <c r="B60" s="41"/>
      <c r="C60" s="41">
        <v>56430.6</v>
      </c>
      <c r="D60" s="41" t="s">
        <v>9</v>
      </c>
      <c r="E60" s="41">
        <v>22662.9</v>
      </c>
    </row>
    <row r="61" spans="1:5" ht="15.75" thickBot="1">
      <c r="A61" s="35"/>
      <c r="B61" s="35"/>
      <c r="C61" s="35">
        <v>56430.6</v>
      </c>
      <c r="D61" s="35"/>
      <c r="E61" s="35">
        <v>22662.9</v>
      </c>
    </row>
    <row r="62" spans="1:5" s="42" customFormat="1" ht="15.75" thickBot="1">
      <c r="A62" s="41" t="s">
        <v>70</v>
      </c>
      <c r="B62" s="41"/>
      <c r="C62" s="41">
        <v>86564.26</v>
      </c>
      <c r="D62" s="41" t="s">
        <v>9</v>
      </c>
      <c r="E62" s="41">
        <v>22660.799999999999</v>
      </c>
    </row>
    <row r="63" spans="1:5" ht="15.75" thickBot="1">
      <c r="A63" s="35"/>
      <c r="B63" s="35"/>
      <c r="C63" s="35">
        <v>86564.26</v>
      </c>
      <c r="D63" s="35"/>
      <c r="E63" s="35">
        <v>22660.799999999999</v>
      </c>
    </row>
    <row r="64" spans="1:5" s="42" customFormat="1" ht="15.75" thickBot="1">
      <c r="A64" s="41" t="s">
        <v>71</v>
      </c>
      <c r="B64" s="41"/>
      <c r="C64" s="41">
        <v>80672.45</v>
      </c>
      <c r="D64" s="41" t="s">
        <v>9</v>
      </c>
      <c r="E64" s="41">
        <v>22660.799999999999</v>
      </c>
    </row>
    <row r="65" spans="1:5" ht="15.75" thickBot="1">
      <c r="A65" s="35"/>
      <c r="B65" s="35"/>
      <c r="C65" s="35">
        <v>80672.45</v>
      </c>
      <c r="D65" s="35"/>
      <c r="E65" s="35">
        <v>22660.799999999999</v>
      </c>
    </row>
    <row r="66" spans="1:5" s="44" customFormat="1" ht="15.75" thickBot="1">
      <c r="A66" s="43" t="s">
        <v>72</v>
      </c>
      <c r="B66" s="43"/>
      <c r="C66" s="43">
        <v>420.6</v>
      </c>
      <c r="D66" s="43" t="s">
        <v>11</v>
      </c>
      <c r="E66" s="43">
        <v>1</v>
      </c>
    </row>
    <row r="67" spans="1:5" ht="15.75" thickBot="1">
      <c r="A67" s="35"/>
      <c r="B67" s="35"/>
      <c r="C67" s="35">
        <v>420.6</v>
      </c>
      <c r="D67" s="35"/>
      <c r="E67" s="35">
        <v>1</v>
      </c>
    </row>
    <row r="68" spans="1:5" s="44" customFormat="1" ht="15.75" thickBot="1">
      <c r="A68" s="43" t="s">
        <v>73</v>
      </c>
      <c r="B68" s="43"/>
      <c r="C68" s="43">
        <v>2294.65</v>
      </c>
      <c r="D68" s="43" t="s">
        <v>11</v>
      </c>
      <c r="E68" s="43">
        <v>5</v>
      </c>
    </row>
    <row r="69" spans="1:5" ht="15.75" thickBot="1">
      <c r="A69" s="35"/>
      <c r="B69" s="35"/>
      <c r="C69" s="35">
        <v>2294.65</v>
      </c>
      <c r="D69" s="35"/>
      <c r="E69" s="35">
        <v>5</v>
      </c>
    </row>
    <row r="70" spans="1:5" s="42" customFormat="1" ht="15.75" thickBot="1">
      <c r="A70" s="41" t="s">
        <v>74</v>
      </c>
      <c r="B70" s="41"/>
      <c r="C70" s="41">
        <v>1722.22</v>
      </c>
      <c r="D70" s="41" t="s">
        <v>9</v>
      </c>
      <c r="E70" s="41">
        <v>22660.799999999999</v>
      </c>
    </row>
    <row r="71" spans="1:5" ht="15.75" thickBot="1">
      <c r="A71" s="35"/>
      <c r="B71" s="35"/>
      <c r="C71" s="35">
        <v>1722.22</v>
      </c>
      <c r="D71" s="35"/>
      <c r="E71" s="35">
        <v>22660.799999999999</v>
      </c>
    </row>
    <row r="72" spans="1:5" s="42" customFormat="1" ht="15.75" thickBot="1">
      <c r="A72" s="41" t="s">
        <v>75</v>
      </c>
      <c r="B72" s="41"/>
      <c r="C72" s="41">
        <v>1812.86</v>
      </c>
      <c r="D72" s="41" t="s">
        <v>9</v>
      </c>
      <c r="E72" s="41">
        <v>22660.799999999999</v>
      </c>
    </row>
    <row r="73" spans="1:5" ht="15.75" thickBot="1">
      <c r="A73" s="35"/>
      <c r="B73" s="35"/>
      <c r="C73" s="35">
        <v>1812.86</v>
      </c>
      <c r="D73" s="35"/>
      <c r="E73" s="35">
        <v>22660.799999999999</v>
      </c>
    </row>
    <row r="74" spans="1:5" s="42" customFormat="1" ht="15.75" thickBot="1">
      <c r="A74" s="41" t="s">
        <v>76</v>
      </c>
      <c r="B74" s="41"/>
      <c r="C74" s="41">
        <v>2266.08</v>
      </c>
      <c r="D74" s="41" t="s">
        <v>9</v>
      </c>
      <c r="E74" s="41">
        <v>22660.799999999999</v>
      </c>
    </row>
    <row r="75" spans="1:5" ht="15.75" thickBot="1">
      <c r="A75" s="35"/>
      <c r="B75" s="35"/>
      <c r="C75" s="35">
        <v>2266.08</v>
      </c>
      <c r="D75" s="35"/>
      <c r="E75" s="35">
        <v>22660.799999999999</v>
      </c>
    </row>
    <row r="76" spans="1:5" s="42" customFormat="1" ht="15.75" thickBot="1">
      <c r="A76" s="41" t="s">
        <v>77</v>
      </c>
      <c r="B76" s="41"/>
      <c r="C76" s="41">
        <v>8837.7099999999991</v>
      </c>
      <c r="D76" s="41" t="s">
        <v>9</v>
      </c>
      <c r="E76" s="41">
        <v>22660.799999999999</v>
      </c>
    </row>
    <row r="77" spans="1:5" ht="15.75" thickBot="1">
      <c r="A77" s="35"/>
      <c r="B77" s="35"/>
      <c r="C77" s="35">
        <v>8837.7099999999991</v>
      </c>
      <c r="D77" s="35"/>
      <c r="E77" s="35">
        <v>22660.799999999999</v>
      </c>
    </row>
    <row r="78" spans="1:5" s="44" customFormat="1" ht="15.75" thickBot="1">
      <c r="A78" s="43" t="s">
        <v>38</v>
      </c>
      <c r="B78" s="43"/>
      <c r="C78" s="43">
        <v>419.67</v>
      </c>
      <c r="D78" s="43" t="s">
        <v>11</v>
      </c>
      <c r="E78" s="43">
        <v>1</v>
      </c>
    </row>
    <row r="79" spans="1:5" ht="15.75" thickBot="1">
      <c r="A79" s="35"/>
      <c r="B79" s="35"/>
      <c r="C79" s="35">
        <v>419.67</v>
      </c>
      <c r="D79" s="35"/>
      <c r="E79" s="35">
        <v>1</v>
      </c>
    </row>
    <row r="80" spans="1:5" s="42" customFormat="1" ht="15.75" thickBot="1">
      <c r="A80" s="41" t="s">
        <v>78</v>
      </c>
      <c r="B80" s="41"/>
      <c r="C80" s="41">
        <v>1643</v>
      </c>
      <c r="D80" s="41" t="s">
        <v>60</v>
      </c>
      <c r="E80" s="41">
        <v>2</v>
      </c>
    </row>
    <row r="81" spans="1:5" ht="15.75" thickBot="1">
      <c r="A81" s="35"/>
      <c r="B81" s="35"/>
      <c r="C81" s="35">
        <v>1643</v>
      </c>
      <c r="D81" s="35"/>
      <c r="E81" s="35">
        <v>2</v>
      </c>
    </row>
    <row r="82" spans="1:5" s="44" customFormat="1" ht="15.75" thickBot="1">
      <c r="A82" s="43" t="s">
        <v>79</v>
      </c>
      <c r="B82" s="43"/>
      <c r="C82" s="43">
        <v>347.72</v>
      </c>
      <c r="D82" s="43" t="s">
        <v>11</v>
      </c>
      <c r="E82" s="43">
        <v>4</v>
      </c>
    </row>
    <row r="83" spans="1:5" ht="15.75" thickBot="1">
      <c r="A83" s="35"/>
      <c r="B83" s="35"/>
      <c r="C83" s="35">
        <v>347.72</v>
      </c>
      <c r="D83" s="35"/>
      <c r="E83" s="35">
        <v>4</v>
      </c>
    </row>
    <row r="84" spans="1:5" s="42" customFormat="1" ht="15.75" thickBot="1">
      <c r="A84" s="41" t="s">
        <v>80</v>
      </c>
      <c r="B84" s="41"/>
      <c r="C84" s="41">
        <v>1080.56</v>
      </c>
      <c r="D84" s="41" t="s">
        <v>81</v>
      </c>
      <c r="E84" s="41">
        <v>4</v>
      </c>
    </row>
    <row r="85" spans="1:5" ht="15.75" thickBot="1">
      <c r="A85" s="35"/>
      <c r="B85" s="35"/>
      <c r="C85" s="35">
        <v>1080.56</v>
      </c>
      <c r="D85" s="35"/>
      <c r="E85" s="35">
        <v>4</v>
      </c>
    </row>
    <row r="86" spans="1:5" s="44" customFormat="1" ht="15.75" thickBot="1">
      <c r="A86" s="43" t="s">
        <v>82</v>
      </c>
      <c r="B86" s="43"/>
      <c r="C86" s="43">
        <v>832.12</v>
      </c>
      <c r="D86" s="43" t="s">
        <v>83</v>
      </c>
      <c r="E86" s="43">
        <v>1</v>
      </c>
    </row>
    <row r="87" spans="1:5" ht="15.75" thickBot="1">
      <c r="A87" s="35"/>
      <c r="B87" s="35"/>
      <c r="C87" s="35">
        <v>832.12</v>
      </c>
      <c r="D87" s="35"/>
      <c r="E87" s="35">
        <v>1</v>
      </c>
    </row>
    <row r="88" spans="1:5" s="44" customFormat="1" ht="15.75" thickBot="1">
      <c r="A88" s="43" t="s">
        <v>84</v>
      </c>
      <c r="B88" s="43"/>
      <c r="C88" s="43">
        <v>248.52</v>
      </c>
      <c r="D88" s="43" t="s">
        <v>10</v>
      </c>
      <c r="E88" s="43">
        <v>6</v>
      </c>
    </row>
    <row r="89" spans="1:5" ht="15.75" thickBot="1">
      <c r="A89" s="35"/>
      <c r="B89" s="35"/>
      <c r="C89" s="35">
        <v>248.52</v>
      </c>
      <c r="D89" s="35"/>
      <c r="E89" s="35">
        <v>6</v>
      </c>
    </row>
    <row r="90" spans="1:5" s="42" customFormat="1" ht="15.75" thickBot="1">
      <c r="A90" s="41" t="s">
        <v>39</v>
      </c>
      <c r="B90" s="41"/>
      <c r="C90" s="41">
        <v>1994.1</v>
      </c>
      <c r="D90" s="41" t="s">
        <v>10</v>
      </c>
      <c r="E90" s="41">
        <v>10</v>
      </c>
    </row>
    <row r="91" spans="1:5" ht="15.75" thickBot="1">
      <c r="A91" s="35"/>
      <c r="B91" s="35"/>
      <c r="C91" s="35">
        <v>1994.1</v>
      </c>
      <c r="D91" s="35"/>
      <c r="E91" s="35">
        <v>10</v>
      </c>
    </row>
    <row r="92" spans="1:5" s="44" customFormat="1" ht="15.75" thickBot="1">
      <c r="A92" s="43" t="s">
        <v>85</v>
      </c>
      <c r="B92" s="43"/>
      <c r="C92" s="43">
        <v>5885.55</v>
      </c>
      <c r="D92" s="43" t="s">
        <v>60</v>
      </c>
      <c r="E92" s="43">
        <v>41</v>
      </c>
    </row>
    <row r="93" spans="1:5" ht="15.75" thickBot="1">
      <c r="A93" s="35"/>
      <c r="B93" s="35"/>
      <c r="C93" s="35">
        <v>5885.55</v>
      </c>
      <c r="D93" s="35"/>
      <c r="E93" s="35">
        <v>41</v>
      </c>
    </row>
    <row r="94" spans="1:5" s="44" customFormat="1" ht="15.75" thickBot="1">
      <c r="A94" s="43" t="s">
        <v>86</v>
      </c>
      <c r="B94" s="43"/>
      <c r="C94" s="43">
        <v>555</v>
      </c>
      <c r="D94" s="43" t="s">
        <v>87</v>
      </c>
      <c r="E94" s="43">
        <v>10</v>
      </c>
    </row>
    <row r="95" spans="1:5" ht="15.75" thickBot="1">
      <c r="A95" s="35"/>
      <c r="B95" s="35"/>
      <c r="C95" s="35">
        <v>555</v>
      </c>
      <c r="D95" s="35"/>
      <c r="E95" s="35">
        <v>10</v>
      </c>
    </row>
    <row r="96" spans="1:5" s="44" customFormat="1" ht="15.75" thickBot="1">
      <c r="A96" s="43" t="s">
        <v>88</v>
      </c>
      <c r="B96" s="43"/>
      <c r="C96" s="43">
        <v>822.22</v>
      </c>
      <c r="D96" s="43" t="s">
        <v>57</v>
      </c>
      <c r="E96" s="43">
        <v>2.4</v>
      </c>
    </row>
    <row r="97" spans="1:5" ht="15.75" thickBot="1">
      <c r="A97" s="35"/>
      <c r="B97" s="35"/>
      <c r="C97" s="35">
        <v>822.22</v>
      </c>
      <c r="D97" s="35"/>
      <c r="E97" s="35">
        <v>2.4</v>
      </c>
    </row>
    <row r="98" spans="1:5" s="44" customFormat="1" ht="15.75" thickBot="1">
      <c r="A98" s="43" t="s">
        <v>89</v>
      </c>
      <c r="B98" s="43"/>
      <c r="C98" s="43">
        <v>1638.54</v>
      </c>
      <c r="D98" s="43" t="s">
        <v>60</v>
      </c>
      <c r="E98" s="43">
        <v>18</v>
      </c>
    </row>
    <row r="99" spans="1:5" ht="15.75" thickBot="1">
      <c r="A99" s="35"/>
      <c r="B99" s="35"/>
      <c r="C99" s="35">
        <v>1638.54</v>
      </c>
      <c r="D99" s="35"/>
      <c r="E99" s="35">
        <v>18</v>
      </c>
    </row>
    <row r="100" spans="1:5" s="42" customFormat="1" ht="15.75" thickBot="1">
      <c r="A100" s="41" t="s">
        <v>90</v>
      </c>
      <c r="B100" s="41"/>
      <c r="C100" s="41">
        <v>1864.59</v>
      </c>
      <c r="D100" s="41" t="s">
        <v>23</v>
      </c>
      <c r="E100" s="41">
        <v>3</v>
      </c>
    </row>
    <row r="101" spans="1:5" ht="15.75" thickBot="1">
      <c r="A101" s="35"/>
      <c r="B101" s="35"/>
      <c r="C101" s="35">
        <v>1864.59</v>
      </c>
      <c r="D101" s="35"/>
      <c r="E101" s="35">
        <v>3</v>
      </c>
    </row>
    <row r="102" spans="1:5" ht="15.75" thickBot="1">
      <c r="A102" s="35"/>
      <c r="B102" s="35"/>
      <c r="C102" s="35">
        <v>590136.05999999994</v>
      </c>
      <c r="D102" s="35"/>
      <c r="E102" s="35">
        <v>410950.49999999988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2019-01-29T23:36:08Z</cp:lastPrinted>
  <dcterms:created xsi:type="dcterms:W3CDTF">2018-02-13T05:54:21Z</dcterms:created>
  <dcterms:modified xsi:type="dcterms:W3CDTF">2019-02-28T05:47:12Z</dcterms:modified>
</cp:coreProperties>
</file>