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Лист1!$A$1:$E$45</definedName>
  </definedNames>
  <calcPr calcId="124519" calcMode="manual"/>
</workbook>
</file>

<file path=xl/calcChain.xml><?xml version="1.0" encoding="utf-8"?>
<calcChain xmlns="http://schemas.openxmlformats.org/spreadsheetml/2006/main">
  <c r="C43" i="1"/>
  <c r="C44" s="1"/>
  <c r="C45" s="1"/>
  <c r="C8"/>
  <c r="C36"/>
  <c r="C23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4"/>
  <c r="E34"/>
  <c r="C9" i="1" l="1"/>
  <c r="C11" l="1"/>
  <c r="C13"/>
  <c r="C32"/>
  <c r="C16"/>
  <c r="C42" l="1"/>
  <c r="B26"/>
  <c r="B36"/>
  <c r="B30"/>
  <c r="B28"/>
  <c r="B27" l="1"/>
  <c r="B41"/>
  <c r="B35"/>
  <c r="B32"/>
  <c r="B31"/>
  <c r="B29"/>
  <c r="B19"/>
  <c r="B16"/>
  <c r="B13"/>
  <c r="B42" l="1"/>
</calcChain>
</file>

<file path=xl/sharedStrings.xml><?xml version="1.0" encoding="utf-8"?>
<sst xmlns="http://schemas.openxmlformats.org/spreadsheetml/2006/main" count="143" uniqueCount="82">
  <si>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</si>
  <si>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</si>
  <si>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</si>
  <si>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</si>
  <si>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</si>
  <si>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</si>
  <si>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</si>
  <si>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</si>
  <si>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</si>
  <si>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</si>
  <si>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</si>
  <si>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</si>
  <si>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</si>
  <si>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</si>
  <si>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</si>
  <si>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</si>
  <si>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</si>
  <si>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</si>
  <si>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</si>
  <si>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</si>
  <si>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</si>
  <si>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</si>
  <si>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</si>
  <si>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</si>
  <si>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</si>
  <si>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</si>
  <si>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</si>
  <si>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</si>
  <si>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Адрес: Украинский бульвар, д. 14</t>
  </si>
  <si>
    <t>Общий итог</t>
  </si>
  <si>
    <t>Устройство конька из кровельного оцинкованного железа Итог</t>
  </si>
  <si>
    <t>м</t>
  </si>
  <si>
    <t>Устройство конька из кровельного оцинкованного жел</t>
  </si>
  <si>
    <t>Устройство конька из кровельного оцинкованного железа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</si>
  <si>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</si>
  <si>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</si>
  <si>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</si>
  <si>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</si>
  <si>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</si>
  <si>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</si>
  <si>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</si>
  <si>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</si>
  <si>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</si>
  <si>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</si>
  <si>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</si>
  <si>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</si>
  <si>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</si>
  <si>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</si>
  <si>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</si>
  <si>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</si>
  <si>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</si>
  <si>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</si>
  <si>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</si>
  <si>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Ремонт шиферной кровли Итог</t>
  </si>
  <si>
    <t>Ремонт шиферной кровли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</si>
  <si>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</si>
  <si>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</si>
  <si>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</si>
  <si>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</si>
  <si>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</si>
  <si>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</si>
  <si>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</si>
  <si>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</si>
  <si>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</si>
  <si>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</si>
  <si>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</si>
  <si>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</si>
  <si>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</si>
  <si>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</si>
  <si>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д.14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</si>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</sst>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4" t="s">
        <v>6</v>
      </c>
      <c r="B1" s="44"/>
      <c r="C1" s="44"/>
      <c r="D1" s="44"/>
      <c r="E1" s="44"/>
    </row>
    <row r="2" spans="1:5" s="9" customFormat="1" ht="15.75">
      <c r="A2" s="19" t="s">
        <v>28</v>
      </c>
      <c r="B2" s="20" t="s">
        <v>26</v>
      </c>
      <c r="C2" s="46" t="s">
        <v>71</v>
      </c>
      <c r="D2" s="46"/>
      <c r="E2" s="46"/>
    </row>
    <row r="3" spans="1:5" ht="57">
      <c r="A3" s="21" t="s">
        <v>3</v>
      </c>
      <c r="B3" s="22" t="s">
        <v>0</v>
      </c>
      <c r="C3" s="23" t="s">
        <v>27</v>
      </c>
      <c r="D3" s="24" t="s">
        <v>1</v>
      </c>
      <c r="E3" s="25" t="s">
        <v>2</v>
      </c>
    </row>
    <row r="4" spans="1:5">
      <c r="A4" s="14" t="s">
        <v>72</v>
      </c>
      <c r="B4" s="22"/>
      <c r="C4" s="26">
        <v>-125737.89139999998</v>
      </c>
      <c r="D4" s="24"/>
      <c r="E4" s="25"/>
    </row>
    <row r="5" spans="1:5">
      <c r="A5" s="47" t="s">
        <v>79</v>
      </c>
      <c r="B5" s="48"/>
      <c r="C5" s="48"/>
      <c r="D5" s="48"/>
      <c r="E5" s="49"/>
    </row>
    <row r="6" spans="1:5">
      <c r="A6" s="14" t="s">
        <v>73</v>
      </c>
      <c r="B6" s="22"/>
      <c r="C6" s="26">
        <v>88706.69</v>
      </c>
      <c r="D6" s="24"/>
      <c r="E6" s="25"/>
    </row>
    <row r="7" spans="1:5">
      <c r="A7" s="14" t="s">
        <v>74</v>
      </c>
      <c r="B7" s="22"/>
      <c r="C7" s="26">
        <v>58756.71</v>
      </c>
      <c r="D7" s="24"/>
      <c r="E7" s="25"/>
    </row>
    <row r="8" spans="1:5">
      <c r="A8" s="14" t="s">
        <v>81</v>
      </c>
      <c r="B8" s="22"/>
      <c r="C8" s="26">
        <f>C7-C6</f>
        <v>-29949.980000000003</v>
      </c>
      <c r="D8" s="24"/>
      <c r="E8" s="25"/>
    </row>
    <row r="9" spans="1:5">
      <c r="A9" s="27" t="s">
        <v>7</v>
      </c>
      <c r="B9" s="22"/>
      <c r="C9" s="26">
        <f>C10</f>
        <v>0</v>
      </c>
      <c r="D9" s="24"/>
      <c r="E9" s="25"/>
    </row>
    <row r="10" spans="1:5">
      <c r="A10" s="28" t="s">
        <v>8</v>
      </c>
      <c r="B10" s="22"/>
      <c r="C10" s="29">
        <v>0</v>
      </c>
      <c r="D10" s="24"/>
      <c r="E10" s="25"/>
    </row>
    <row r="11" spans="1:5">
      <c r="A11" s="17" t="s">
        <v>75</v>
      </c>
      <c r="B11" s="30"/>
      <c r="C11" s="31">
        <f>C6+C9</f>
        <v>88706.69</v>
      </c>
      <c r="D11" s="32"/>
      <c r="E11" s="33"/>
    </row>
    <row r="12" spans="1:5">
      <c r="A12" s="45" t="s">
        <v>9</v>
      </c>
      <c r="B12" s="45"/>
      <c r="C12" s="45"/>
      <c r="D12" s="45"/>
      <c r="E12" s="45"/>
    </row>
    <row r="13" spans="1:5" ht="15.75" thickBot="1">
      <c r="A13" s="18" t="s">
        <v>10</v>
      </c>
      <c r="B13" s="30" t="e">
        <f>#REF!</f>
        <v>#REF!</v>
      </c>
      <c r="C13" s="31">
        <f>C14+C15</f>
        <v>12907.619999999999</v>
      </c>
      <c r="D13" s="32"/>
      <c r="E13" s="33"/>
    </row>
    <row r="14" spans="1:5" s="16" customFormat="1" ht="15.75" outlineLevel="2" thickBot="1">
      <c r="A14" s="34" t="s">
        <v>39</v>
      </c>
      <c r="B14" s="34" t="s">
        <v>38</v>
      </c>
      <c r="C14" s="34">
        <v>6681.18</v>
      </c>
      <c r="D14" s="34" t="s">
        <v>5</v>
      </c>
      <c r="E14" s="34">
        <v>1749</v>
      </c>
    </row>
    <row r="15" spans="1:5" s="16" customFormat="1" ht="15.75" outlineLevel="2" thickBot="1">
      <c r="A15" s="34" t="s">
        <v>36</v>
      </c>
      <c r="B15" s="34" t="s">
        <v>35</v>
      </c>
      <c r="C15" s="34">
        <v>6226.44</v>
      </c>
      <c r="D15" s="34" t="s">
        <v>5</v>
      </c>
      <c r="E15" s="34">
        <v>1749</v>
      </c>
    </row>
    <row r="16" spans="1:5" ht="29.25" thickBot="1">
      <c r="A16" s="18" t="s">
        <v>11</v>
      </c>
      <c r="B16" s="30" t="str">
        <f>B18</f>
        <v>Уборка МОП 3,4 кв. 2018г. К=0,8</v>
      </c>
      <c r="C16" s="31">
        <f>C18+C17</f>
        <v>5002.1400000000003</v>
      </c>
      <c r="D16" s="32"/>
      <c r="E16" s="33"/>
    </row>
    <row r="17" spans="1:6" s="16" customFormat="1" ht="15.75" outlineLevel="2" thickBot="1">
      <c r="A17" s="34" t="s">
        <v>48</v>
      </c>
      <c r="B17" s="34" t="s">
        <v>48</v>
      </c>
      <c r="C17" s="34">
        <v>2168.7600000000002</v>
      </c>
      <c r="D17" s="34" t="s">
        <v>5</v>
      </c>
      <c r="E17" s="34">
        <v>1749</v>
      </c>
    </row>
    <row r="18" spans="1:6" s="16" customFormat="1" ht="15.75" outlineLevel="2" thickBot="1">
      <c r="A18" s="34" t="s">
        <v>46</v>
      </c>
      <c r="B18" s="34" t="s">
        <v>46</v>
      </c>
      <c r="C18" s="34">
        <v>2833.38</v>
      </c>
      <c r="D18" s="34" t="s">
        <v>5</v>
      </c>
      <c r="E18" s="34">
        <v>1749</v>
      </c>
    </row>
    <row r="19" spans="1:6" ht="15.75" thickBot="1">
      <c r="A19" s="18" t="s">
        <v>12</v>
      </c>
      <c r="B19" s="35" t="e">
        <f>B20+B21</f>
        <v>#VALUE!</v>
      </c>
      <c r="C19" s="31">
        <f>C20+C21</f>
        <v>15494.4</v>
      </c>
      <c r="D19" s="36"/>
      <c r="E19" s="37"/>
    </row>
    <row r="20" spans="1:6" s="16" customFormat="1" ht="15.75" outlineLevel="2" thickBot="1">
      <c r="A20" s="34" t="s">
        <v>64</v>
      </c>
      <c r="B20" s="34" t="s">
        <v>64</v>
      </c>
      <c r="C20" s="34">
        <v>7747.2</v>
      </c>
      <c r="D20" s="34" t="s">
        <v>13</v>
      </c>
      <c r="E20" s="34">
        <v>144</v>
      </c>
    </row>
    <row r="21" spans="1:6" s="16" customFormat="1" ht="15.75" outlineLevel="2" thickBot="1">
      <c r="A21" s="34" t="s">
        <v>62</v>
      </c>
      <c r="B21" s="34" t="s">
        <v>62</v>
      </c>
      <c r="C21" s="34">
        <v>7747.2</v>
      </c>
      <c r="D21" s="34" t="s">
        <v>13</v>
      </c>
      <c r="E21" s="34">
        <v>144</v>
      </c>
    </row>
    <row r="22" spans="1:6" ht="42.75">
      <c r="A22" s="18" t="s">
        <v>14</v>
      </c>
      <c r="B22" s="30"/>
      <c r="C22" s="31">
        <v>0</v>
      </c>
      <c r="D22" s="32"/>
      <c r="E22" s="33"/>
    </row>
    <row r="23" spans="1:6" ht="43.5" outlineLevel="1" thickBot="1">
      <c r="A23" s="18" t="s">
        <v>15</v>
      </c>
      <c r="B23" s="38"/>
      <c r="C23" s="39">
        <f>C24+C25</f>
        <v>4802.4299999999994</v>
      </c>
      <c r="D23" s="40"/>
      <c r="E23" s="40"/>
    </row>
    <row r="24" spans="1:6" s="16" customFormat="1" ht="15.75" outlineLevel="2" thickBot="1">
      <c r="A24" s="34" t="s">
        <v>54</v>
      </c>
      <c r="B24" s="34" t="s">
        <v>54</v>
      </c>
      <c r="C24" s="34">
        <v>517.07000000000005</v>
      </c>
      <c r="D24" s="34" t="s">
        <v>5</v>
      </c>
      <c r="E24" s="34">
        <v>1</v>
      </c>
    </row>
    <row r="25" spans="1:6" s="16" customFormat="1" ht="15.75" outlineLevel="2" thickBot="1">
      <c r="A25" s="34" t="s">
        <v>33</v>
      </c>
      <c r="B25" s="34" t="s">
        <v>32</v>
      </c>
      <c r="C25" s="34">
        <v>4285.3599999999997</v>
      </c>
      <c r="D25" s="34" t="s">
        <v>31</v>
      </c>
      <c r="E25" s="34">
        <v>17</v>
      </c>
    </row>
    <row r="26" spans="1:6" ht="42.75">
      <c r="A26" s="18" t="s">
        <v>16</v>
      </c>
      <c r="B26" s="30" t="e">
        <f>SUM(#REF!)</f>
        <v>#REF!</v>
      </c>
      <c r="C26" s="31">
        <v>0</v>
      </c>
      <c r="D26" s="32"/>
      <c r="E26" s="33"/>
      <c r="F26" s="5" t="s">
        <v>4</v>
      </c>
    </row>
    <row r="27" spans="1:6" ht="28.5">
      <c r="A27" s="18" t="s">
        <v>17</v>
      </c>
      <c r="B27" s="30" t="e">
        <f>#REF!+#REF!</f>
        <v>#REF!</v>
      </c>
      <c r="C27" s="31">
        <v>0</v>
      </c>
      <c r="D27" s="32"/>
      <c r="E27" s="33"/>
    </row>
    <row r="28" spans="1:6" ht="28.5">
      <c r="A28" s="18" t="s">
        <v>18</v>
      </c>
      <c r="B28" s="30" t="e">
        <f>SUM(#REF!)</f>
        <v>#REF!</v>
      </c>
      <c r="C28" s="31">
        <v>0</v>
      </c>
      <c r="D28" s="32"/>
      <c r="E28" s="33"/>
    </row>
    <row r="29" spans="1:6" ht="28.5">
      <c r="A29" s="18" t="s">
        <v>19</v>
      </c>
      <c r="B29" s="30" t="e">
        <f>#REF!</f>
        <v>#REF!</v>
      </c>
      <c r="C29" s="31">
        <v>0</v>
      </c>
      <c r="D29" s="32"/>
      <c r="E29" s="33"/>
    </row>
    <row r="30" spans="1:6" ht="28.5">
      <c r="A30" s="18" t="s">
        <v>20</v>
      </c>
      <c r="B30" s="30" t="e">
        <f>#REF!+#REF!</f>
        <v>#REF!</v>
      </c>
      <c r="C30" s="31">
        <v>0</v>
      </c>
      <c r="D30" s="32"/>
      <c r="E30" s="33"/>
    </row>
    <row r="31" spans="1:6" ht="28.5">
      <c r="A31" s="18" t="s">
        <v>21</v>
      </c>
      <c r="B31" s="30" t="e">
        <f>#REF!</f>
        <v>#REF!</v>
      </c>
      <c r="C31" s="31">
        <v>0</v>
      </c>
      <c r="D31" s="32"/>
      <c r="E31" s="33"/>
    </row>
    <row r="32" spans="1:6" ht="29.25" thickBot="1">
      <c r="A32" s="18" t="s">
        <v>22</v>
      </c>
      <c r="B32" s="30" t="e">
        <f>B33+#REF!</f>
        <v>#VALUE!</v>
      </c>
      <c r="C32" s="31">
        <f>C33+C34</f>
        <v>2016.6</v>
      </c>
      <c r="D32" s="32"/>
      <c r="E32" s="33"/>
    </row>
    <row r="33" spans="1:5" s="16" customFormat="1" ht="15.75" outlineLevel="2" thickBot="1">
      <c r="A33" s="34" t="s">
        <v>52</v>
      </c>
      <c r="B33" s="34" t="s">
        <v>52</v>
      </c>
      <c r="C33" s="34">
        <v>827.28</v>
      </c>
      <c r="D33" s="34" t="s">
        <v>5</v>
      </c>
      <c r="E33" s="34">
        <v>1749</v>
      </c>
    </row>
    <row r="34" spans="1:5" s="16" customFormat="1" ht="15.75" outlineLevel="2" thickBot="1">
      <c r="A34" s="34" t="s">
        <v>50</v>
      </c>
      <c r="B34" s="34" t="s">
        <v>50</v>
      </c>
      <c r="C34" s="34">
        <v>1189.32</v>
      </c>
      <c r="D34" s="34" t="s">
        <v>5</v>
      </c>
      <c r="E34" s="34">
        <v>1749</v>
      </c>
    </row>
    <row r="35" spans="1:5" ht="42.75">
      <c r="A35" s="18" t="s">
        <v>23</v>
      </c>
      <c r="B35" s="30" t="e">
        <f>#REF!</f>
        <v>#REF!</v>
      </c>
      <c r="C35" s="31">
        <v>0</v>
      </c>
      <c r="D35" s="32"/>
      <c r="E35" s="33"/>
    </row>
    <row r="36" spans="1:5" ht="57.75" thickBot="1">
      <c r="A36" s="18" t="s">
        <v>24</v>
      </c>
      <c r="B36" s="30">
        <f>SUM(B37:B37)</f>
        <v>0</v>
      </c>
      <c r="C36" s="31">
        <f>C37+C38+C39+C40</f>
        <v>8567.73</v>
      </c>
      <c r="D36" s="32"/>
      <c r="E36" s="33"/>
    </row>
    <row r="37" spans="1:5" s="16" customFormat="1" ht="15.75" outlineLevel="2" thickBot="1">
      <c r="A37" s="34" t="s">
        <v>60</v>
      </c>
      <c r="B37" s="34" t="s">
        <v>59</v>
      </c>
      <c r="C37" s="34">
        <v>29.73</v>
      </c>
      <c r="D37" s="34" t="s">
        <v>5</v>
      </c>
      <c r="E37" s="34">
        <v>1749</v>
      </c>
    </row>
    <row r="38" spans="1:5" s="16" customFormat="1" ht="15.75" outlineLevel="2" thickBot="1">
      <c r="A38" s="34" t="s">
        <v>57</v>
      </c>
      <c r="B38" s="34" t="s">
        <v>56</v>
      </c>
      <c r="C38" s="34">
        <v>29.73</v>
      </c>
      <c r="D38" s="34" t="s">
        <v>5</v>
      </c>
      <c r="E38" s="34">
        <v>1749</v>
      </c>
    </row>
    <row r="39" spans="1:5" s="16" customFormat="1" ht="15.75" outlineLevel="2" thickBot="1">
      <c r="A39" s="34" t="s">
        <v>44</v>
      </c>
      <c r="B39" s="34" t="s">
        <v>43</v>
      </c>
      <c r="C39" s="34">
        <v>4932.18</v>
      </c>
      <c r="D39" s="34" t="s">
        <v>5</v>
      </c>
      <c r="E39" s="34">
        <v>1749</v>
      </c>
    </row>
    <row r="40" spans="1:5" s="16" customFormat="1" ht="15.75" outlineLevel="2" thickBot="1">
      <c r="A40" s="34" t="s">
        <v>41</v>
      </c>
      <c r="B40" s="34" t="s">
        <v>41</v>
      </c>
      <c r="C40" s="34">
        <v>3576.09</v>
      </c>
      <c r="D40" s="34" t="s">
        <v>5</v>
      </c>
      <c r="E40" s="34">
        <v>1436.17</v>
      </c>
    </row>
    <row r="41" spans="1:5">
      <c r="A41" s="18" t="s">
        <v>25</v>
      </c>
      <c r="B41" s="30" t="e">
        <f>#REF!</f>
        <v>#REF!</v>
      </c>
      <c r="C41" s="31">
        <v>0</v>
      </c>
      <c r="D41" s="32"/>
      <c r="E41" s="33"/>
    </row>
    <row r="42" spans="1:5">
      <c r="A42" s="17" t="s">
        <v>76</v>
      </c>
      <c r="B42" s="41" t="e">
        <f>B13+B16+B19+#REF!+B26+B27+B28+B29+B30+B31+B32+B35+B36+B41</f>
        <v>#REF!</v>
      </c>
      <c r="C42" s="31">
        <f>C13+C16+C19+C22+C23+C26+C27+C28+C29+C30+C31+C32+C35+C36</f>
        <v>48790.92</v>
      </c>
      <c r="D42" s="42"/>
      <c r="E42" s="33"/>
    </row>
    <row r="43" spans="1:5">
      <c r="A43" s="17" t="s">
        <v>77</v>
      </c>
      <c r="B43" s="43"/>
      <c r="C43" s="31">
        <f>C42*1.18+C41</f>
        <v>57573.285599999996</v>
      </c>
      <c r="D43" s="32"/>
      <c r="E43" s="33"/>
    </row>
    <row r="44" spans="1:5">
      <c r="A44" s="17" t="s">
        <v>78</v>
      </c>
      <c r="B44" s="43"/>
      <c r="C44" s="31">
        <f>C4+C6+C9-C43</f>
        <v>-94604.486999999965</v>
      </c>
      <c r="D44" s="32"/>
      <c r="E44" s="33"/>
    </row>
    <row r="45" spans="1:5" ht="28.5">
      <c r="A45" s="18" t="s">
        <v>80</v>
      </c>
      <c r="B45" s="30"/>
      <c r="C45" s="31">
        <f>C44+C8</f>
        <v>-124554.46699999998</v>
      </c>
      <c r="D45" s="32"/>
      <c r="E45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workbookViewId="0">
      <selection activeCell="A10" activeCellId="3" sqref="A24:XFD24 A26:XFD26 A12:XFD12 A10:XFD1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70</v>
      </c>
    </row>
    <row r="3" spans="1:5">
      <c r="A3" t="s">
        <v>69</v>
      </c>
    </row>
    <row r="4" spans="1:5" ht="15.75" thickBot="1"/>
    <row r="5" spans="1:5" ht="15.75" thickBot="1">
      <c r="A5" s="13"/>
      <c r="B5" s="13" t="s">
        <v>68</v>
      </c>
      <c r="C5" s="13" t="s">
        <v>67</v>
      </c>
      <c r="D5" s="13" t="s">
        <v>66</v>
      </c>
      <c r="E5" s="13" t="s">
        <v>65</v>
      </c>
    </row>
    <row r="6" spans="1:5" s="16" customFormat="1" ht="15.75" outlineLevel="2" thickBot="1">
      <c r="A6" s="15" t="s">
        <v>64</v>
      </c>
      <c r="B6" s="15" t="s">
        <v>64</v>
      </c>
      <c r="C6" s="15">
        <v>7747.2</v>
      </c>
      <c r="D6" s="15" t="s">
        <v>13</v>
      </c>
      <c r="E6" s="15">
        <v>144</v>
      </c>
    </row>
    <row r="7" spans="1:5" ht="15.75" outlineLevel="1" thickBot="1">
      <c r="A7" s="12" t="s">
        <v>63</v>
      </c>
      <c r="B7" s="10"/>
      <c r="C7" s="10">
        <f>SUBTOTAL(9,C6:C6)</f>
        <v>7747.2</v>
      </c>
      <c r="D7" s="10"/>
      <c r="E7" s="10">
        <f>SUBTOTAL(9,E6:E6)</f>
        <v>144</v>
      </c>
    </row>
    <row r="8" spans="1:5" s="16" customFormat="1" ht="15.75" outlineLevel="2" thickBot="1">
      <c r="A8" s="15" t="s">
        <v>62</v>
      </c>
      <c r="B8" s="15" t="s">
        <v>62</v>
      </c>
      <c r="C8" s="15">
        <v>7747.2</v>
      </c>
      <c r="D8" s="15" t="s">
        <v>13</v>
      </c>
      <c r="E8" s="15">
        <v>144</v>
      </c>
    </row>
    <row r="9" spans="1:5" ht="15.75" outlineLevel="1" thickBot="1">
      <c r="A9" s="11" t="s">
        <v>61</v>
      </c>
      <c r="B9" s="10"/>
      <c r="C9" s="10">
        <f>SUBTOTAL(9,C8:C8)</f>
        <v>7747.2</v>
      </c>
      <c r="D9" s="10"/>
      <c r="E9" s="10">
        <f>SUBTOTAL(9,E8:E8)</f>
        <v>144</v>
      </c>
    </row>
    <row r="10" spans="1:5" s="16" customFormat="1" ht="15.75" outlineLevel="2" thickBot="1">
      <c r="A10" s="15" t="s">
        <v>60</v>
      </c>
      <c r="B10" s="15" t="s">
        <v>59</v>
      </c>
      <c r="C10" s="15">
        <v>29.73</v>
      </c>
      <c r="D10" s="15" t="s">
        <v>5</v>
      </c>
      <c r="E10" s="15">
        <v>1749</v>
      </c>
    </row>
    <row r="11" spans="1:5" ht="15.75" outlineLevel="1" thickBot="1">
      <c r="A11" s="11" t="s">
        <v>58</v>
      </c>
      <c r="B11" s="10"/>
      <c r="C11" s="10">
        <f>SUBTOTAL(9,C10:C10)</f>
        <v>29.73</v>
      </c>
      <c r="D11" s="10"/>
      <c r="E11" s="10">
        <f>SUBTOTAL(9,E10:E10)</f>
        <v>1749</v>
      </c>
    </row>
    <row r="12" spans="1:5" s="16" customFormat="1" ht="15.75" outlineLevel="2" thickBot="1">
      <c r="A12" s="15" t="s">
        <v>57</v>
      </c>
      <c r="B12" s="15" t="s">
        <v>56</v>
      </c>
      <c r="C12" s="15">
        <v>29.73</v>
      </c>
      <c r="D12" s="15" t="s">
        <v>5</v>
      </c>
      <c r="E12" s="15">
        <v>1749</v>
      </c>
    </row>
    <row r="13" spans="1:5" ht="15.75" outlineLevel="1" thickBot="1">
      <c r="A13" s="11" t="s">
        <v>55</v>
      </c>
      <c r="B13" s="10"/>
      <c r="C13" s="10">
        <f>SUBTOTAL(9,C12:C12)</f>
        <v>29.73</v>
      </c>
      <c r="D13" s="10"/>
      <c r="E13" s="10">
        <f>SUBTOTAL(9,E12:E12)</f>
        <v>1749</v>
      </c>
    </row>
    <row r="14" spans="1:5" s="16" customFormat="1" ht="15.75" outlineLevel="2" thickBot="1">
      <c r="A14" s="15" t="s">
        <v>54</v>
      </c>
      <c r="B14" s="15" t="s">
        <v>54</v>
      </c>
      <c r="C14" s="15">
        <v>517.07000000000005</v>
      </c>
      <c r="D14" s="15" t="s">
        <v>5</v>
      </c>
      <c r="E14" s="15">
        <v>1</v>
      </c>
    </row>
    <row r="15" spans="1:5" ht="15.75" outlineLevel="1" thickBot="1">
      <c r="A15" s="11" t="s">
        <v>53</v>
      </c>
      <c r="B15" s="10"/>
      <c r="C15" s="10">
        <f>SUBTOTAL(9,C14:C14)</f>
        <v>517.07000000000005</v>
      </c>
      <c r="D15" s="10"/>
      <c r="E15" s="10">
        <f>SUBTOTAL(9,E14:E14)</f>
        <v>1</v>
      </c>
    </row>
    <row r="16" spans="1:5" s="16" customFormat="1" ht="15.75" outlineLevel="2" thickBot="1">
      <c r="A16" s="15" t="s">
        <v>52</v>
      </c>
      <c r="B16" s="15" t="s">
        <v>52</v>
      </c>
      <c r="C16" s="15">
        <v>827.28</v>
      </c>
      <c r="D16" s="15" t="s">
        <v>5</v>
      </c>
      <c r="E16" s="15">
        <v>1749</v>
      </c>
    </row>
    <row r="17" spans="1:5" ht="15.75" outlineLevel="1" thickBot="1">
      <c r="A17" s="11" t="s">
        <v>51</v>
      </c>
      <c r="B17" s="10"/>
      <c r="C17" s="10">
        <f>SUBTOTAL(9,C16:C16)</f>
        <v>827.28</v>
      </c>
      <c r="D17" s="10"/>
      <c r="E17" s="10">
        <f>SUBTOTAL(9,E16:E16)</f>
        <v>1749</v>
      </c>
    </row>
    <row r="18" spans="1:5" s="16" customFormat="1" ht="15.75" outlineLevel="2" thickBot="1">
      <c r="A18" s="15" t="s">
        <v>50</v>
      </c>
      <c r="B18" s="15" t="s">
        <v>50</v>
      </c>
      <c r="C18" s="15">
        <v>1189.32</v>
      </c>
      <c r="D18" s="15" t="s">
        <v>5</v>
      </c>
      <c r="E18" s="15">
        <v>1749</v>
      </c>
    </row>
    <row r="19" spans="1:5" ht="15.75" outlineLevel="1" thickBot="1">
      <c r="A19" s="11" t="s">
        <v>49</v>
      </c>
      <c r="B19" s="10"/>
      <c r="C19" s="10">
        <f>SUBTOTAL(9,C18:C18)</f>
        <v>1189.32</v>
      </c>
      <c r="D19" s="10"/>
      <c r="E19" s="10">
        <f>SUBTOTAL(9,E18:E18)</f>
        <v>1749</v>
      </c>
    </row>
    <row r="20" spans="1:5" s="16" customFormat="1" ht="15.75" outlineLevel="2" thickBot="1">
      <c r="A20" s="15" t="s">
        <v>48</v>
      </c>
      <c r="B20" s="15" t="s">
        <v>48</v>
      </c>
      <c r="C20" s="15">
        <v>2168.7600000000002</v>
      </c>
      <c r="D20" s="15" t="s">
        <v>5</v>
      </c>
      <c r="E20" s="15">
        <v>1749</v>
      </c>
    </row>
    <row r="21" spans="1:5" ht="15.75" outlineLevel="1" thickBot="1">
      <c r="A21" s="11" t="s">
        <v>47</v>
      </c>
      <c r="B21" s="10"/>
      <c r="C21" s="10">
        <f>SUBTOTAL(9,C20:C20)</f>
        <v>2168.7600000000002</v>
      </c>
      <c r="D21" s="10"/>
      <c r="E21" s="10">
        <f>SUBTOTAL(9,E20:E20)</f>
        <v>1749</v>
      </c>
    </row>
    <row r="22" spans="1:5" s="16" customFormat="1" ht="15.75" outlineLevel="2" thickBot="1">
      <c r="A22" s="15" t="s">
        <v>46</v>
      </c>
      <c r="B22" s="15" t="s">
        <v>46</v>
      </c>
      <c r="C22" s="15">
        <v>2833.38</v>
      </c>
      <c r="D22" s="15" t="s">
        <v>5</v>
      </c>
      <c r="E22" s="15">
        <v>1749</v>
      </c>
    </row>
    <row r="23" spans="1:5" ht="15.75" outlineLevel="1" thickBot="1">
      <c r="A23" s="11" t="s">
        <v>45</v>
      </c>
      <c r="B23" s="10"/>
      <c r="C23" s="10">
        <f>SUBTOTAL(9,C22:C22)</f>
        <v>2833.38</v>
      </c>
      <c r="D23" s="10"/>
      <c r="E23" s="10">
        <f>SUBTOTAL(9,E22:E22)</f>
        <v>1749</v>
      </c>
    </row>
    <row r="24" spans="1:5" s="16" customFormat="1" ht="15.75" outlineLevel="2" thickBot="1">
      <c r="A24" s="15" t="s">
        <v>44</v>
      </c>
      <c r="B24" s="15" t="s">
        <v>43</v>
      </c>
      <c r="C24" s="15">
        <v>4932.18</v>
      </c>
      <c r="D24" s="15" t="s">
        <v>5</v>
      </c>
      <c r="E24" s="15">
        <v>1749</v>
      </c>
    </row>
    <row r="25" spans="1:5" ht="15.75" outlineLevel="1" thickBot="1">
      <c r="A25" s="11" t="s">
        <v>42</v>
      </c>
      <c r="B25" s="10"/>
      <c r="C25" s="10">
        <f>SUBTOTAL(9,C24:C24)</f>
        <v>4932.18</v>
      </c>
      <c r="D25" s="10"/>
      <c r="E25" s="10">
        <f>SUBTOTAL(9,E24:E24)</f>
        <v>1749</v>
      </c>
    </row>
    <row r="26" spans="1:5" s="16" customFormat="1" ht="15.75" outlineLevel="2" thickBot="1">
      <c r="A26" s="15" t="s">
        <v>41</v>
      </c>
      <c r="B26" s="15" t="s">
        <v>41</v>
      </c>
      <c r="C26" s="15">
        <v>3576.09</v>
      </c>
      <c r="D26" s="15" t="s">
        <v>5</v>
      </c>
      <c r="E26" s="15">
        <v>1436.17</v>
      </c>
    </row>
    <row r="27" spans="1:5" ht="15.75" outlineLevel="1" thickBot="1">
      <c r="A27" s="11" t="s">
        <v>40</v>
      </c>
      <c r="B27" s="10"/>
      <c r="C27" s="10">
        <f>SUBTOTAL(9,C26:C26)</f>
        <v>3576.09</v>
      </c>
      <c r="D27" s="10"/>
      <c r="E27" s="10">
        <f>SUBTOTAL(9,E26:E26)</f>
        <v>1436.17</v>
      </c>
    </row>
    <row r="28" spans="1:5" s="16" customFormat="1" ht="15.75" outlineLevel="2" thickBot="1">
      <c r="A28" s="15" t="s">
        <v>39</v>
      </c>
      <c r="B28" s="15" t="s">
        <v>38</v>
      </c>
      <c r="C28" s="15">
        <v>6681.18</v>
      </c>
      <c r="D28" s="15" t="s">
        <v>5</v>
      </c>
      <c r="E28" s="15">
        <v>1749</v>
      </c>
    </row>
    <row r="29" spans="1:5" ht="15.75" outlineLevel="1" thickBot="1">
      <c r="A29" s="11" t="s">
        <v>37</v>
      </c>
      <c r="B29" s="10"/>
      <c r="C29" s="10">
        <f>SUBTOTAL(9,C28:C28)</f>
        <v>6681.18</v>
      </c>
      <c r="D29" s="10"/>
      <c r="E29" s="10">
        <f>SUBTOTAL(9,E28:E28)</f>
        <v>1749</v>
      </c>
    </row>
    <row r="30" spans="1:5" s="16" customFormat="1" ht="15.75" outlineLevel="2" thickBot="1">
      <c r="A30" s="15" t="s">
        <v>36</v>
      </c>
      <c r="B30" s="15" t="s">
        <v>35</v>
      </c>
      <c r="C30" s="15">
        <v>6226.44</v>
      </c>
      <c r="D30" s="15" t="s">
        <v>5</v>
      </c>
      <c r="E30" s="15">
        <v>1749</v>
      </c>
    </row>
    <row r="31" spans="1:5" ht="15.75" outlineLevel="1" thickBot="1">
      <c r="A31" s="11" t="s">
        <v>34</v>
      </c>
      <c r="B31" s="10"/>
      <c r="C31" s="10">
        <f>SUBTOTAL(9,C30:C30)</f>
        <v>6226.44</v>
      </c>
      <c r="D31" s="10"/>
      <c r="E31" s="10">
        <f>SUBTOTAL(9,E30:E30)</f>
        <v>1749</v>
      </c>
    </row>
    <row r="32" spans="1:5" s="16" customFormat="1" ht="15.75" outlineLevel="2" thickBot="1">
      <c r="A32" s="15" t="s">
        <v>33</v>
      </c>
      <c r="B32" s="15" t="s">
        <v>32</v>
      </c>
      <c r="C32" s="15">
        <v>4285.3599999999997</v>
      </c>
      <c r="D32" s="15" t="s">
        <v>31</v>
      </c>
      <c r="E32" s="15">
        <v>17</v>
      </c>
    </row>
    <row r="33" spans="1:5" ht="15.75" outlineLevel="1" thickBot="1">
      <c r="A33" s="11" t="s">
        <v>30</v>
      </c>
      <c r="B33" s="10"/>
      <c r="C33" s="10">
        <f>SUBTOTAL(9,C32:C32)</f>
        <v>4285.3599999999997</v>
      </c>
      <c r="D33" s="10"/>
      <c r="E33" s="10">
        <f>SUBTOTAL(9,E32:E32)</f>
        <v>17</v>
      </c>
    </row>
    <row r="34" spans="1:5" ht="15.75" thickBot="1">
      <c r="A34" s="11" t="s">
        <v>29</v>
      </c>
      <c r="B34" s="10"/>
      <c r="C34" s="10">
        <f>SUBTOTAL(9,C6:C32)</f>
        <v>48790.920000000006</v>
      </c>
      <c r="D34" s="10"/>
      <c r="E34" s="10">
        <f>SUBTOTAL(9,E6:E32)</f>
        <v>17483.169999999998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2019-01-30T23:08:09Z</cp:lastPrinted>
  <dcterms:created xsi:type="dcterms:W3CDTF">2016-03-18T02:51:51Z</dcterms:created>
  <dcterms:modified xsi:type="dcterms:W3CDTF">2019-02-28T05:11:29Z</dcterms:modified>
</cp:coreProperties>
</file>