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  <sheet name="Лист2" sheetId="2" r:id="rId2"/>
  </sheets>
  <definedNames>
    <definedName name="_xlnm.Print_Area" localSheetId="0">Лист1!$A$1:$F$49</definedName>
  </definedNames>
  <calcPr calcId="124519" calcMode="manual"/>
</workbook>
</file>

<file path=xl/calcChain.xml><?xml version="1.0" encoding="utf-8"?>
<calcChain xmlns="http://schemas.openxmlformats.org/spreadsheetml/2006/main">
  <c r="C48" i="1"/>
  <c r="C47"/>
  <c r="C11"/>
  <c r="C8"/>
  <c r="C49" s="1"/>
  <c r="C46"/>
  <c r="C24"/>
  <c r="C23"/>
  <c r="C36"/>
  <c r="C39"/>
  <c r="C19"/>
  <c r="C16"/>
  <c r="C13"/>
  <c r="C33"/>
  <c r="C9"/>
  <c r="C10"/>
  <c r="C45"/>
  <c r="C44" l="1"/>
  <c r="B24" l="1"/>
  <c r="B39" l="1"/>
  <c r="B36"/>
  <c r="B33"/>
  <c r="B32"/>
  <c r="B31"/>
  <c r="B30"/>
  <c r="B29"/>
  <c r="B28"/>
  <c r="B19"/>
  <c r="B16"/>
  <c r="B13"/>
  <c r="B45" l="1"/>
  <c r="B44" s="1"/>
  <c r="B46" s="1"/>
</calcChain>
</file>

<file path=xl/sharedStrings.xml><?xml version="1.0" encoding="utf-8"?>
<sst xmlns="http://schemas.openxmlformats.org/spreadsheetml/2006/main" count="112" uniqueCount="65">
  <si>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</si>
  <si>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</si>
  <si>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</si>
  <si>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</si>
  <si>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</si>
  <si>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</si>
  <si>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</si>
  <si>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</si>
  <si>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</si>
  <si>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</si>
  <si>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</si>
  <si>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</si>
  <si>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</si>
  <si>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</si>
  <si>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</si>
  <si>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</si>
  <si>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</si>
  <si>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</si>
  <si>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</si>
  <si>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</si>
  <si>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</si>
  <si>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</si>
  <si>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</si>
  <si>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</si>
  <si>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</si>
  <si>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</si>
  <si>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</si>
  <si>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</si>
  <si>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</si>
  <si>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</si>
  <si>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</si>
  <si>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</si>
  <si>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Адрес: мкр. Осетровка, д. 29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</si>
  <si>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</si>
  <si>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</si>
  <si>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</si>
  <si>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</si>
  <si>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</si>
  <si>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</si>
  <si>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Дератизация</t>
  </si>
  <si>
    <t>Орг-ция мест накоп. ртуть содержащих ламп 1,2 кв.</t>
  </si>
  <si>
    <t>Орг-ция мест накоп.ртуть содерж-х ламп 3,4 кв.2018</t>
  </si>
  <si>
    <t>Содержание ДРС 1,2 кв. 2018 г. коэф. 0,8</t>
  </si>
  <si>
    <t>Содержание ДРС 3,4 кв. 2018 г. к=0,8</t>
  </si>
  <si>
    <t>Уборка МОП 1,2 кв. 2018 г. коэф. 0,8</t>
  </si>
  <si>
    <t>Уборка МОП 3,4 кв. 2018г. К=0,8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</si>
  <si>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</si>
  <si>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</si>
  <si>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</t>
  </si>
  <si>
    <t>Управлением жил. фонд 1,2 кв. 2018 г. 0,6;0,8;0,85</t>
  </si>
  <si>
    <t>осмотр подвала</t>
  </si>
  <si>
    <t>раз</t>
  </si>
  <si>
    <t>покраска теплового узла</t>
  </si>
  <si>
    <t>прочистка канализационной сети внутренней</t>
  </si>
  <si>
    <t>Доходы по дому: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</si>
  <si>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</si>
  <si>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</si>
  <si>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</si>
  <si>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</si>
  <si>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</si>
  <si>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</si>
  <si>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Сальдо начальное на 01.01.2018 г.</t>
  </si>
  <si>
    <t>период: 01.01.2018-31.12.2018</t>
  </si>
  <si>
    <t>Конечное сальдо с учетом дебиторской задолженности (переплаты) на 31.12.2018 г.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</si>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</sst>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4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0" fillId="0" borderId="0" xfId="0"/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10" fillId="0" borderId="2" xfId="2" applyFont="1" applyFill="1" applyBorder="1" applyAlignment="1">
      <alignment horizontal="left" vertical="center"/>
    </xf>
    <xf numFmtId="164" fontId="10" fillId="0" borderId="2" xfId="2" applyNumberFormat="1" applyFont="1" applyFill="1" applyBorder="1" applyAlignment="1">
      <alignment horizontal="center" vertical="center" wrapText="1"/>
    </xf>
    <xf numFmtId="43" fontId="10" fillId="0" borderId="2" xfId="1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0" xfId="0" applyFill="1"/>
    <xf numFmtId="43" fontId="8" fillId="0" borderId="2" xfId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A8" sqref="A8"/>
    </sheetView>
  </sheetViews>
  <sheetFormatPr defaultRowHeight="15" outlineLevelRow="1"/>
  <cols>
    <col min="1" max="1" width="59.5703125" style="13" customWidth="1"/>
    <col min="2" max="2" width="15.5703125" style="3" hidden="1" customWidth="1"/>
    <col min="3" max="3" width="17.28515625" style="23" customWidth="1"/>
    <col min="4" max="4" width="12.140625" style="23" customWidth="1"/>
    <col min="5" max="5" width="21.7109375" style="35" customWidth="1"/>
    <col min="6" max="6" width="0" style="1" hidden="1" customWidth="1"/>
    <col min="7" max="16384" width="9.140625" style="1"/>
  </cols>
  <sheetData>
    <row r="1" spans="1:5" ht="66.75" customHeight="1">
      <c r="A1" s="38" t="s">
        <v>0</v>
      </c>
      <c r="B1" s="38"/>
      <c r="C1" s="38"/>
      <c r="D1" s="38"/>
      <c r="E1" s="38"/>
    </row>
    <row r="2" spans="1:5">
      <c r="A2" s="6" t="s">
        <v>32</v>
      </c>
      <c r="B2" s="7" t="s">
        <v>1</v>
      </c>
      <c r="C2" s="40" t="s">
        <v>62</v>
      </c>
      <c r="D2" s="40"/>
      <c r="E2" s="40"/>
    </row>
    <row r="3" spans="1:5" ht="57">
      <c r="A3" s="4" t="s">
        <v>2</v>
      </c>
      <c r="B3" s="5" t="s">
        <v>3</v>
      </c>
      <c r="C3" s="15" t="s">
        <v>31</v>
      </c>
      <c r="D3" s="16" t="s">
        <v>4</v>
      </c>
      <c r="E3" s="15" t="s">
        <v>5</v>
      </c>
    </row>
    <row r="4" spans="1:5">
      <c r="A4" s="4" t="s">
        <v>61</v>
      </c>
      <c r="B4" s="5"/>
      <c r="C4" s="15">
        <v>113185.75</v>
      </c>
      <c r="D4" s="16"/>
      <c r="E4" s="15"/>
    </row>
    <row r="5" spans="1:5">
      <c r="A5" s="41" t="s">
        <v>54</v>
      </c>
      <c r="B5" s="42"/>
      <c r="C5" s="42"/>
      <c r="D5" s="42"/>
      <c r="E5" s="43"/>
    </row>
    <row r="6" spans="1:5">
      <c r="A6" s="4" t="s">
        <v>55</v>
      </c>
      <c r="B6" s="5"/>
      <c r="C6" s="15">
        <v>195075.36</v>
      </c>
      <c r="D6" s="16"/>
      <c r="E6" s="15"/>
    </row>
    <row r="7" spans="1:5">
      <c r="A7" s="4" t="s">
        <v>56</v>
      </c>
      <c r="B7" s="5"/>
      <c r="C7" s="15">
        <v>210049.92000000001</v>
      </c>
      <c r="D7" s="16"/>
      <c r="E7" s="15"/>
    </row>
    <row r="8" spans="1:5">
      <c r="A8" s="4" t="s">
        <v>64</v>
      </c>
      <c r="B8" s="5"/>
      <c r="C8" s="15">
        <f>C7-C6</f>
        <v>14974.560000000027</v>
      </c>
      <c r="D8" s="16"/>
      <c r="E8" s="15"/>
    </row>
    <row r="9" spans="1:5">
      <c r="A9" s="4" t="s">
        <v>6</v>
      </c>
      <c r="B9" s="5"/>
      <c r="C9" s="15">
        <f>C10</f>
        <v>1585.92</v>
      </c>
      <c r="D9" s="16"/>
      <c r="E9" s="15"/>
    </row>
    <row r="10" spans="1:5">
      <c r="A10" s="28" t="s">
        <v>7</v>
      </c>
      <c r="B10" s="29"/>
      <c r="C10" s="30">
        <f>132.16*12</f>
        <v>1585.92</v>
      </c>
      <c r="D10" s="16"/>
      <c r="E10" s="30"/>
    </row>
    <row r="11" spans="1:5">
      <c r="A11" s="6" t="s">
        <v>57</v>
      </c>
      <c r="B11" s="7"/>
      <c r="C11" s="17">
        <f>C6+C9</f>
        <v>196661.28</v>
      </c>
      <c r="D11" s="24"/>
      <c r="E11" s="19"/>
    </row>
    <row r="12" spans="1:5">
      <c r="A12" s="39" t="s">
        <v>8</v>
      </c>
      <c r="B12" s="39"/>
      <c r="C12" s="39"/>
      <c r="D12" s="39"/>
      <c r="E12" s="39"/>
    </row>
    <row r="13" spans="1:5" ht="29.25" thickBot="1">
      <c r="A13" s="8" t="s">
        <v>15</v>
      </c>
      <c r="B13" s="7">
        <f>B14</f>
        <v>0</v>
      </c>
      <c r="C13" s="17">
        <f>C14+C15</f>
        <v>31456.510000000002</v>
      </c>
      <c r="D13" s="24"/>
      <c r="E13" s="19"/>
    </row>
    <row r="14" spans="1:5" s="25" customFormat="1" ht="15.75" thickBot="1">
      <c r="A14" s="27" t="s">
        <v>48</v>
      </c>
      <c r="B14" s="27"/>
      <c r="C14" s="27">
        <v>16282.37</v>
      </c>
      <c r="D14" s="37" t="s">
        <v>9</v>
      </c>
      <c r="E14" s="36">
        <v>4262.3999999999996</v>
      </c>
    </row>
    <row r="15" spans="1:5" s="25" customFormat="1" ht="15.75" thickBot="1">
      <c r="A15" s="27" t="s">
        <v>49</v>
      </c>
      <c r="B15" s="27"/>
      <c r="C15" s="27">
        <v>15174.14</v>
      </c>
      <c r="D15" s="37" t="s">
        <v>9</v>
      </c>
      <c r="E15" s="36">
        <v>4262.3999999999996</v>
      </c>
    </row>
    <row r="16" spans="1:5" ht="29.25" thickBot="1">
      <c r="A16" s="8" t="s">
        <v>16</v>
      </c>
      <c r="B16" s="7">
        <f>B18</f>
        <v>0</v>
      </c>
      <c r="C16" s="17">
        <f>C17+C18</f>
        <v>12190.5</v>
      </c>
      <c r="D16" s="24"/>
      <c r="E16" s="19"/>
    </row>
    <row r="17" spans="1:6" s="25" customFormat="1" ht="15.75" thickBot="1">
      <c r="A17" s="27" t="s">
        <v>44</v>
      </c>
      <c r="B17" s="27"/>
      <c r="C17" s="27">
        <v>5285.4</v>
      </c>
      <c r="D17" s="37" t="s">
        <v>9</v>
      </c>
      <c r="E17" s="36">
        <v>4262.3999999999996</v>
      </c>
    </row>
    <row r="18" spans="1:6" s="25" customFormat="1" ht="15.75" thickBot="1">
      <c r="A18" s="27" t="s">
        <v>45</v>
      </c>
      <c r="B18" s="27"/>
      <c r="C18" s="27">
        <v>6905.1</v>
      </c>
      <c r="D18" s="37" t="s">
        <v>9</v>
      </c>
      <c r="E18" s="36">
        <v>4262.3999999999996</v>
      </c>
    </row>
    <row r="19" spans="1:6" ht="29.25" thickBot="1">
      <c r="A19" s="8" t="s">
        <v>17</v>
      </c>
      <c r="B19" s="9" t="e">
        <f>B20+#REF!</f>
        <v>#REF!</v>
      </c>
      <c r="C19" s="17">
        <f>C20+C21</f>
        <v>20175</v>
      </c>
      <c r="D19" s="18"/>
      <c r="E19" s="19"/>
    </row>
    <row r="20" spans="1:6" s="25" customFormat="1" ht="15.75" thickBot="1">
      <c r="A20" s="27" t="s">
        <v>37</v>
      </c>
      <c r="B20" s="27"/>
      <c r="C20" s="27">
        <v>10329.6</v>
      </c>
      <c r="D20" s="37" t="s">
        <v>18</v>
      </c>
      <c r="E20" s="36">
        <v>192</v>
      </c>
    </row>
    <row r="21" spans="1:6" s="25" customFormat="1" ht="15.75" thickBot="1">
      <c r="A21" s="27" t="s">
        <v>38</v>
      </c>
      <c r="B21" s="27"/>
      <c r="C21" s="27">
        <v>9845.4</v>
      </c>
      <c r="D21" s="37" t="s">
        <v>18</v>
      </c>
      <c r="E21" s="36">
        <v>183</v>
      </c>
    </row>
    <row r="22" spans="1:6" ht="42.75">
      <c r="A22" s="8" t="s">
        <v>19</v>
      </c>
      <c r="B22" s="7"/>
      <c r="C22" s="17">
        <v>0</v>
      </c>
      <c r="D22" s="24"/>
      <c r="E22" s="19"/>
    </row>
    <row r="23" spans="1:6" ht="42.75" outlineLevel="1">
      <c r="A23" s="8" t="s">
        <v>20</v>
      </c>
      <c r="B23" s="14"/>
      <c r="C23" s="20">
        <f>0</f>
        <v>0</v>
      </c>
      <c r="D23" s="21"/>
      <c r="E23" s="33"/>
    </row>
    <row r="24" spans="1:6" ht="57.75" thickBot="1">
      <c r="A24" s="8" t="s">
        <v>21</v>
      </c>
      <c r="B24" s="7" t="e">
        <f>SUM(#REF!)</f>
        <v>#REF!</v>
      </c>
      <c r="C24" s="17">
        <f>C25+C26+C27</f>
        <v>3193.51</v>
      </c>
      <c r="D24" s="24"/>
      <c r="E24" s="34"/>
      <c r="F24" s="2" t="s">
        <v>12</v>
      </c>
    </row>
    <row r="25" spans="1:6" s="25" customFormat="1" ht="15.75" thickBot="1">
      <c r="A25" s="27" t="s">
        <v>50</v>
      </c>
      <c r="B25" s="27"/>
      <c r="C25" s="27">
        <v>270.14</v>
      </c>
      <c r="D25" s="37" t="s">
        <v>51</v>
      </c>
      <c r="E25" s="36">
        <v>1</v>
      </c>
    </row>
    <row r="26" spans="1:6" s="25" customFormat="1" ht="15.75" thickBot="1">
      <c r="A26" s="27" t="s">
        <v>52</v>
      </c>
      <c r="B26" s="27"/>
      <c r="C26" s="27">
        <v>1328.09</v>
      </c>
      <c r="D26" s="37" t="s">
        <v>11</v>
      </c>
      <c r="E26" s="36">
        <v>1</v>
      </c>
    </row>
    <row r="27" spans="1:6" s="25" customFormat="1" ht="15.75" thickBot="1">
      <c r="A27" s="27" t="s">
        <v>53</v>
      </c>
      <c r="B27" s="27"/>
      <c r="C27" s="27">
        <v>1595.28</v>
      </c>
      <c r="D27" s="37" t="s">
        <v>10</v>
      </c>
      <c r="E27" s="36">
        <v>8</v>
      </c>
    </row>
    <row r="28" spans="1:6" ht="28.5">
      <c r="A28" s="8" t="s">
        <v>22</v>
      </c>
      <c r="B28" s="7" t="e">
        <f>#REF!+#REF!</f>
        <v>#REF!</v>
      </c>
      <c r="C28" s="17">
        <v>0</v>
      </c>
      <c r="D28" s="24"/>
      <c r="E28" s="33"/>
    </row>
    <row r="29" spans="1:6" ht="28.5">
      <c r="A29" s="8" t="s">
        <v>23</v>
      </c>
      <c r="B29" s="7" t="e">
        <f>SUM(#REF!)</f>
        <v>#REF!</v>
      </c>
      <c r="C29" s="17">
        <v>0</v>
      </c>
      <c r="D29" s="24"/>
      <c r="E29" s="19"/>
    </row>
    <row r="30" spans="1:6" ht="28.5">
      <c r="A30" s="8" t="s">
        <v>24</v>
      </c>
      <c r="B30" s="7" t="e">
        <f>#REF!</f>
        <v>#REF!</v>
      </c>
      <c r="C30" s="17">
        <v>0</v>
      </c>
      <c r="D30" s="24"/>
      <c r="E30" s="19"/>
    </row>
    <row r="31" spans="1:6" ht="28.5">
      <c r="A31" s="8" t="s">
        <v>25</v>
      </c>
      <c r="B31" s="7" t="e">
        <f>#REF!+#REF!</f>
        <v>#REF!</v>
      </c>
      <c r="C31" s="17">
        <v>0</v>
      </c>
      <c r="D31" s="24"/>
      <c r="E31" s="19"/>
    </row>
    <row r="32" spans="1:6" ht="28.5">
      <c r="A32" s="8" t="s">
        <v>26</v>
      </c>
      <c r="B32" s="7" t="e">
        <f>#REF!</f>
        <v>#REF!</v>
      </c>
      <c r="C32" s="17">
        <v>0</v>
      </c>
      <c r="D32" s="24"/>
      <c r="E32" s="22"/>
    </row>
    <row r="33" spans="1:5" ht="29.25" thickBot="1">
      <c r="A33" s="8" t="s">
        <v>27</v>
      </c>
      <c r="B33" s="7" t="e">
        <f>B35+#REF!</f>
        <v>#REF!</v>
      </c>
      <c r="C33" s="17">
        <f>C34+C35</f>
        <v>4914.5499999999993</v>
      </c>
      <c r="D33" s="24"/>
      <c r="E33" s="19"/>
    </row>
    <row r="34" spans="1:5" s="25" customFormat="1" ht="15.75" thickBot="1">
      <c r="A34" s="27" t="s">
        <v>42</v>
      </c>
      <c r="B34" s="27"/>
      <c r="C34" s="27">
        <v>2016.12</v>
      </c>
      <c r="D34" s="37" t="s">
        <v>9</v>
      </c>
      <c r="E34" s="36">
        <v>4262.3999999999996</v>
      </c>
    </row>
    <row r="35" spans="1:5" s="25" customFormat="1" ht="15.75" thickBot="1">
      <c r="A35" s="27" t="s">
        <v>43</v>
      </c>
      <c r="B35" s="27"/>
      <c r="C35" s="27">
        <v>2898.43</v>
      </c>
      <c r="D35" s="37" t="s">
        <v>9</v>
      </c>
      <c r="E35" s="36">
        <v>4262.3999999999996</v>
      </c>
    </row>
    <row r="36" spans="1:5" ht="43.5" thickBot="1">
      <c r="A36" s="8" t="s">
        <v>28</v>
      </c>
      <c r="B36" s="7" t="e">
        <f>#REF!</f>
        <v>#REF!</v>
      </c>
      <c r="C36" s="17">
        <f>C37+C38</f>
        <v>694.08</v>
      </c>
      <c r="D36" s="24"/>
      <c r="E36" s="33"/>
    </row>
    <row r="37" spans="1:5" s="25" customFormat="1" ht="15.75" thickBot="1">
      <c r="A37" s="27" t="s">
        <v>39</v>
      </c>
      <c r="B37" s="27"/>
      <c r="C37" s="27">
        <v>347.04</v>
      </c>
      <c r="D37" s="37" t="s">
        <v>9</v>
      </c>
      <c r="E37" s="36">
        <v>241</v>
      </c>
    </row>
    <row r="38" spans="1:5" s="25" customFormat="1" ht="15.75" thickBot="1">
      <c r="A38" s="27" t="s">
        <v>39</v>
      </c>
      <c r="B38" s="27"/>
      <c r="C38" s="27">
        <v>347.04</v>
      </c>
      <c r="D38" s="37" t="s">
        <v>9</v>
      </c>
      <c r="E38" s="36">
        <v>241</v>
      </c>
    </row>
    <row r="39" spans="1:5" ht="57.75" thickBot="1">
      <c r="A39" s="8" t="s">
        <v>29</v>
      </c>
      <c r="B39" s="7" t="e">
        <f>SUM(#REF!)</f>
        <v>#REF!</v>
      </c>
      <c r="C39" s="17">
        <f>C40+C41+C42+C43</f>
        <v>22778.3</v>
      </c>
      <c r="D39" s="24"/>
      <c r="E39" s="33"/>
    </row>
    <row r="40" spans="1:5" s="25" customFormat="1" ht="15.75" thickBot="1">
      <c r="A40" s="27" t="s">
        <v>40</v>
      </c>
      <c r="B40" s="27"/>
      <c r="C40" s="27">
        <v>72.459999999999994</v>
      </c>
      <c r="D40" s="37" t="s">
        <v>9</v>
      </c>
      <c r="E40" s="36">
        <v>4262.3999999999996</v>
      </c>
    </row>
    <row r="41" spans="1:5" s="25" customFormat="1" ht="15.75" thickBot="1">
      <c r="A41" s="27" t="s">
        <v>41</v>
      </c>
      <c r="B41" s="27"/>
      <c r="C41" s="27">
        <v>72.459999999999994</v>
      </c>
      <c r="D41" s="37" t="s">
        <v>9</v>
      </c>
      <c r="E41" s="36">
        <v>4262.3999999999996</v>
      </c>
    </row>
    <row r="42" spans="1:5" s="25" customFormat="1" ht="15.75" thickBot="1">
      <c r="A42" s="27" t="s">
        <v>46</v>
      </c>
      <c r="B42" s="27"/>
      <c r="C42" s="27">
        <v>12019.98</v>
      </c>
      <c r="D42" s="37" t="s">
        <v>9</v>
      </c>
      <c r="E42" s="36">
        <v>4262.3999999999996</v>
      </c>
    </row>
    <row r="43" spans="1:5" s="25" customFormat="1" ht="15.75" thickBot="1">
      <c r="A43" s="27" t="s">
        <v>47</v>
      </c>
      <c r="B43" s="27"/>
      <c r="C43" s="27">
        <v>10613.4</v>
      </c>
      <c r="D43" s="37" t="s">
        <v>9</v>
      </c>
      <c r="E43" s="36">
        <v>4262.3999999999996</v>
      </c>
    </row>
    <row r="44" spans="1:5">
      <c r="A44" s="8" t="s">
        <v>30</v>
      </c>
      <c r="B44" s="7">
        <f>B45</f>
        <v>610.16949152542372</v>
      </c>
      <c r="C44" s="17">
        <f>C45</f>
        <v>720</v>
      </c>
      <c r="D44" s="24"/>
      <c r="E44" s="33"/>
    </row>
    <row r="45" spans="1:5" ht="30">
      <c r="A45" s="10" t="s">
        <v>13</v>
      </c>
      <c r="B45" s="9">
        <f>C45/1.18</f>
        <v>610.16949152542372</v>
      </c>
      <c r="C45" s="18">
        <f>E45*5*12</f>
        <v>720</v>
      </c>
      <c r="D45" s="22" t="s">
        <v>14</v>
      </c>
      <c r="E45" s="19">
        <v>12</v>
      </c>
    </row>
    <row r="46" spans="1:5">
      <c r="A46" s="6" t="s">
        <v>58</v>
      </c>
      <c r="B46" s="11" t="e">
        <f>B13+B16+B19+#REF!+B24+B28+B29+B30+B31+B32+B33+B36+B39+B44</f>
        <v>#REF!</v>
      </c>
      <c r="C46" s="17">
        <f>C13++C16+C19+C22+C23+C24+C28+C29+C31+C32+C33+C36+C39</f>
        <v>95402.450000000012</v>
      </c>
      <c r="D46" s="24"/>
      <c r="E46" s="22"/>
    </row>
    <row r="47" spans="1:5">
      <c r="A47" s="6" t="s">
        <v>59</v>
      </c>
      <c r="B47" s="12"/>
      <c r="C47" s="17">
        <f>C46*1.18+C44</f>
        <v>113294.891</v>
      </c>
      <c r="D47" s="24"/>
      <c r="E47" s="19"/>
    </row>
    <row r="48" spans="1:5">
      <c r="A48" s="6" t="s">
        <v>60</v>
      </c>
      <c r="B48" s="12"/>
      <c r="C48" s="17">
        <f>C4+C6+C9-C47</f>
        <v>196552.13899999997</v>
      </c>
      <c r="D48" s="24"/>
      <c r="E48" s="19"/>
    </row>
    <row r="49" spans="1:5" ht="28.5">
      <c r="A49" s="8" t="s">
        <v>63</v>
      </c>
      <c r="B49" s="7"/>
      <c r="C49" s="17">
        <f>C48+C8</f>
        <v>211526.69899999999</v>
      </c>
      <c r="D49" s="24"/>
      <c r="E49" s="19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39"/>
  <sheetViews>
    <sheetView topLeftCell="A34" workbookViewId="0">
      <selection activeCell="A37" activeCellId="2" sqref="A33:XFD33 A35:XFD35 A37:XFD37"/>
    </sheetView>
  </sheetViews>
  <sheetFormatPr defaultRowHeight="15"/>
  <cols>
    <col min="1" max="1" width="31.5703125" customWidth="1"/>
    <col min="2" max="2" width="31.5703125" style="25" hidden="1" customWidth="1"/>
  </cols>
  <sheetData>
    <row r="2" spans="1:5">
      <c r="A2" s="25"/>
      <c r="C2" s="25"/>
      <c r="D2" s="25"/>
      <c r="E2" s="25"/>
    </row>
    <row r="3" spans="1:5">
      <c r="A3" s="25"/>
      <c r="C3" s="25"/>
      <c r="D3" s="25"/>
      <c r="E3" s="25"/>
    </row>
    <row r="4" spans="1:5" ht="15.75" thickBot="1">
      <c r="A4" s="25"/>
      <c r="C4" s="25"/>
      <c r="D4" s="25"/>
      <c r="E4" s="25"/>
    </row>
    <row r="5" spans="1:5" ht="15.75" thickBot="1">
      <c r="A5" s="26" t="s">
        <v>33</v>
      </c>
      <c r="B5" s="26"/>
      <c r="C5" s="26" t="s">
        <v>34</v>
      </c>
      <c r="D5" s="26" t="s">
        <v>35</v>
      </c>
      <c r="E5" s="26" t="s">
        <v>36</v>
      </c>
    </row>
    <row r="6" spans="1:5" s="32" customFormat="1" ht="15.75" thickBot="1">
      <c r="A6" s="31" t="s">
        <v>37</v>
      </c>
      <c r="B6" s="31"/>
      <c r="C6" s="31">
        <v>10329.6</v>
      </c>
      <c r="D6" s="31" t="s">
        <v>18</v>
      </c>
      <c r="E6" s="31">
        <v>192</v>
      </c>
    </row>
    <row r="7" spans="1:5" ht="15.75" thickBot="1">
      <c r="A7" s="27"/>
      <c r="B7" s="27"/>
      <c r="C7" s="27">
        <v>10329.6</v>
      </c>
      <c r="D7" s="27"/>
      <c r="E7" s="27">
        <v>192</v>
      </c>
    </row>
    <row r="8" spans="1:5" s="32" customFormat="1" ht="15.75" thickBot="1">
      <c r="A8" s="31" t="s">
        <v>38</v>
      </c>
      <c r="B8" s="31"/>
      <c r="C8" s="31">
        <v>9845.4</v>
      </c>
      <c r="D8" s="31" t="s">
        <v>18</v>
      </c>
      <c r="E8" s="31">
        <v>183</v>
      </c>
    </row>
    <row r="9" spans="1:5" ht="15.75" thickBot="1">
      <c r="A9" s="27"/>
      <c r="B9" s="27"/>
      <c r="C9" s="27">
        <v>9845.4</v>
      </c>
      <c r="D9" s="27"/>
      <c r="E9" s="27">
        <v>183</v>
      </c>
    </row>
    <row r="10" spans="1:5" s="32" customFormat="1" ht="15.75" thickBot="1">
      <c r="A10" s="31" t="s">
        <v>39</v>
      </c>
      <c r="B10" s="31"/>
      <c r="C10" s="31">
        <v>347.04</v>
      </c>
      <c r="D10" s="31" t="s">
        <v>9</v>
      </c>
      <c r="E10" s="31">
        <v>241</v>
      </c>
    </row>
    <row r="11" spans="1:5" s="32" customFormat="1" ht="15.75" thickBot="1">
      <c r="A11" s="31" t="s">
        <v>39</v>
      </c>
      <c r="B11" s="31"/>
      <c r="C11" s="31">
        <v>347.04</v>
      </c>
      <c r="D11" s="31" t="s">
        <v>9</v>
      </c>
      <c r="E11" s="31">
        <v>241</v>
      </c>
    </row>
    <row r="12" spans="1:5" ht="15.75" thickBot="1">
      <c r="A12" s="27"/>
      <c r="B12" s="27"/>
      <c r="C12" s="27">
        <v>694.08</v>
      </c>
      <c r="D12" s="27"/>
      <c r="E12" s="27">
        <v>482</v>
      </c>
    </row>
    <row r="13" spans="1:5" s="32" customFormat="1" ht="15.75" thickBot="1">
      <c r="A13" s="31" t="s">
        <v>40</v>
      </c>
      <c r="B13" s="31"/>
      <c r="C13" s="31">
        <v>72.459999999999994</v>
      </c>
      <c r="D13" s="31" t="s">
        <v>9</v>
      </c>
      <c r="E13" s="31">
        <v>4262.3999999999996</v>
      </c>
    </row>
    <row r="14" spans="1:5" ht="15.75" thickBot="1">
      <c r="A14" s="27"/>
      <c r="B14" s="27"/>
      <c r="C14" s="27">
        <v>72.459999999999994</v>
      </c>
      <c r="D14" s="27"/>
      <c r="E14" s="27">
        <v>4262.3999999999996</v>
      </c>
    </row>
    <row r="15" spans="1:5" s="32" customFormat="1" ht="15.75" thickBot="1">
      <c r="A15" s="31" t="s">
        <v>41</v>
      </c>
      <c r="B15" s="31"/>
      <c r="C15" s="31">
        <v>72.459999999999994</v>
      </c>
      <c r="D15" s="31" t="s">
        <v>9</v>
      </c>
      <c r="E15" s="31">
        <v>4262.3999999999996</v>
      </c>
    </row>
    <row r="16" spans="1:5" ht="15.75" thickBot="1">
      <c r="A16" s="27"/>
      <c r="B16" s="27"/>
      <c r="C16" s="27">
        <v>72.459999999999994</v>
      </c>
      <c r="D16" s="27"/>
      <c r="E16" s="27">
        <v>4262.3999999999996</v>
      </c>
    </row>
    <row r="17" spans="1:5" s="32" customFormat="1" ht="15.75" thickBot="1">
      <c r="A17" s="31" t="s">
        <v>42</v>
      </c>
      <c r="B17" s="31"/>
      <c r="C17" s="31">
        <v>2016.12</v>
      </c>
      <c r="D17" s="31" t="s">
        <v>9</v>
      </c>
      <c r="E17" s="31">
        <v>4262.3999999999996</v>
      </c>
    </row>
    <row r="18" spans="1:5" ht="15.75" thickBot="1">
      <c r="A18" s="27"/>
      <c r="B18" s="27"/>
      <c r="C18" s="27">
        <v>2016.12</v>
      </c>
      <c r="D18" s="27"/>
      <c r="E18" s="27">
        <v>4262.3999999999996</v>
      </c>
    </row>
    <row r="19" spans="1:5" s="32" customFormat="1" ht="15.75" thickBot="1">
      <c r="A19" s="31" t="s">
        <v>43</v>
      </c>
      <c r="B19" s="31"/>
      <c r="C19" s="31">
        <v>2898.43</v>
      </c>
      <c r="D19" s="31" t="s">
        <v>9</v>
      </c>
      <c r="E19" s="31">
        <v>4262.3999999999996</v>
      </c>
    </row>
    <row r="20" spans="1:5" ht="15.75" thickBot="1">
      <c r="A20" s="27"/>
      <c r="B20" s="27"/>
      <c r="C20" s="27">
        <v>2898.43</v>
      </c>
      <c r="D20" s="27"/>
      <c r="E20" s="27">
        <v>4262.3999999999996</v>
      </c>
    </row>
    <row r="21" spans="1:5" s="32" customFormat="1" ht="15.75" thickBot="1">
      <c r="A21" s="31" t="s">
        <v>44</v>
      </c>
      <c r="B21" s="31"/>
      <c r="C21" s="31">
        <v>5285.4</v>
      </c>
      <c r="D21" s="31" t="s">
        <v>9</v>
      </c>
      <c r="E21" s="31">
        <v>4262.3999999999996</v>
      </c>
    </row>
    <row r="22" spans="1:5" ht="15.75" thickBot="1">
      <c r="A22" s="27"/>
      <c r="B22" s="27"/>
      <c r="C22" s="27">
        <v>5285.4</v>
      </c>
      <c r="D22" s="27"/>
      <c r="E22" s="27">
        <v>4262.3999999999996</v>
      </c>
    </row>
    <row r="23" spans="1:5" s="32" customFormat="1" ht="15.75" thickBot="1">
      <c r="A23" s="31" t="s">
        <v>45</v>
      </c>
      <c r="B23" s="31"/>
      <c r="C23" s="31">
        <v>6905.1</v>
      </c>
      <c r="D23" s="31" t="s">
        <v>9</v>
      </c>
      <c r="E23" s="31">
        <v>4262.3999999999996</v>
      </c>
    </row>
    <row r="24" spans="1:5" ht="15.75" thickBot="1">
      <c r="A24" s="27"/>
      <c r="B24" s="27"/>
      <c r="C24" s="27">
        <v>6905.1</v>
      </c>
      <c r="D24" s="27"/>
      <c r="E24" s="27">
        <v>4262.3999999999996</v>
      </c>
    </row>
    <row r="25" spans="1:5" s="32" customFormat="1" ht="15.75" thickBot="1">
      <c r="A25" s="31" t="s">
        <v>46</v>
      </c>
      <c r="B25" s="31"/>
      <c r="C25" s="31">
        <v>12019.98</v>
      </c>
      <c r="D25" s="31" t="s">
        <v>9</v>
      </c>
      <c r="E25" s="31">
        <v>4262.3999999999996</v>
      </c>
    </row>
    <row r="26" spans="1:5" ht="15.75" thickBot="1">
      <c r="A26" s="27"/>
      <c r="B26" s="27"/>
      <c r="C26" s="27">
        <v>12019.98</v>
      </c>
      <c r="D26" s="27"/>
      <c r="E26" s="27">
        <v>4262.3999999999996</v>
      </c>
    </row>
    <row r="27" spans="1:5" s="32" customFormat="1" ht="15.75" thickBot="1">
      <c r="A27" s="31" t="s">
        <v>47</v>
      </c>
      <c r="B27" s="31"/>
      <c r="C27" s="31">
        <v>10613.4</v>
      </c>
      <c r="D27" s="31" t="s">
        <v>9</v>
      </c>
      <c r="E27" s="31">
        <v>4262.3999999999996</v>
      </c>
    </row>
    <row r="28" spans="1:5" ht="15.75" thickBot="1">
      <c r="A28" s="27"/>
      <c r="B28" s="27"/>
      <c r="C28" s="27">
        <v>10613.4</v>
      </c>
      <c r="D28" s="27"/>
      <c r="E28" s="27">
        <v>4262.3999999999996</v>
      </c>
    </row>
    <row r="29" spans="1:5" s="32" customFormat="1" ht="15.75" thickBot="1">
      <c r="A29" s="31" t="s">
        <v>48</v>
      </c>
      <c r="B29" s="31"/>
      <c r="C29" s="31">
        <v>16282.37</v>
      </c>
      <c r="D29" s="31" t="s">
        <v>9</v>
      </c>
      <c r="E29" s="31">
        <v>4262.3999999999996</v>
      </c>
    </row>
    <row r="30" spans="1:5" ht="15.75" thickBot="1">
      <c r="A30" s="27"/>
      <c r="B30" s="27"/>
      <c r="C30" s="27">
        <v>16282.37</v>
      </c>
      <c r="D30" s="27"/>
      <c r="E30" s="27">
        <v>4262.3999999999996</v>
      </c>
    </row>
    <row r="31" spans="1:5" s="32" customFormat="1" ht="15.75" thickBot="1">
      <c r="A31" s="31" t="s">
        <v>49</v>
      </c>
      <c r="B31" s="31"/>
      <c r="C31" s="31">
        <v>15174.14</v>
      </c>
      <c r="D31" s="31" t="s">
        <v>9</v>
      </c>
      <c r="E31" s="31">
        <v>4262.3999999999996</v>
      </c>
    </row>
    <row r="32" spans="1:5" ht="15.75" thickBot="1">
      <c r="A32" s="27"/>
      <c r="B32" s="27"/>
      <c r="C32" s="27">
        <v>15174.14</v>
      </c>
      <c r="D32" s="27"/>
      <c r="E32" s="27">
        <v>4262.3999999999996</v>
      </c>
    </row>
    <row r="33" spans="1:5" s="32" customFormat="1" ht="15.75" thickBot="1">
      <c r="A33" s="31" t="s">
        <v>50</v>
      </c>
      <c r="B33" s="31"/>
      <c r="C33" s="31">
        <v>270.14</v>
      </c>
      <c r="D33" s="31" t="s">
        <v>51</v>
      </c>
      <c r="E33" s="31">
        <v>1</v>
      </c>
    </row>
    <row r="34" spans="1:5" ht="15.75" thickBot="1">
      <c r="A34" s="27"/>
      <c r="B34" s="27"/>
      <c r="C34" s="27">
        <v>270.14</v>
      </c>
      <c r="D34" s="27"/>
      <c r="E34" s="27">
        <v>1</v>
      </c>
    </row>
    <row r="35" spans="1:5" s="32" customFormat="1" ht="15.75" thickBot="1">
      <c r="A35" s="31" t="s">
        <v>52</v>
      </c>
      <c r="B35" s="31"/>
      <c r="C35" s="31">
        <v>1328.09</v>
      </c>
      <c r="D35" s="31" t="s">
        <v>11</v>
      </c>
      <c r="E35" s="31">
        <v>1</v>
      </c>
    </row>
    <row r="36" spans="1:5" ht="15.75" thickBot="1">
      <c r="A36" s="27"/>
      <c r="B36" s="27"/>
      <c r="C36" s="27">
        <v>1328.09</v>
      </c>
      <c r="D36" s="27"/>
      <c r="E36" s="27">
        <v>1</v>
      </c>
    </row>
    <row r="37" spans="1:5" s="32" customFormat="1" ht="15.75" thickBot="1">
      <c r="A37" s="31" t="s">
        <v>53</v>
      </c>
      <c r="B37" s="31"/>
      <c r="C37" s="31">
        <v>1595.28</v>
      </c>
      <c r="D37" s="31" t="s">
        <v>10</v>
      </c>
      <c r="E37" s="31">
        <v>8</v>
      </c>
    </row>
    <row r="38" spans="1:5" ht="15.75" thickBot="1">
      <c r="A38" s="27"/>
      <c r="B38" s="27"/>
      <c r="C38" s="27">
        <v>1595.28</v>
      </c>
      <c r="D38" s="27"/>
      <c r="E38" s="27">
        <v>8</v>
      </c>
    </row>
    <row r="39" spans="1:5" ht="15.75" thickBot="1">
      <c r="A39" s="27"/>
      <c r="B39" s="27"/>
      <c r="C39" s="27">
        <v>95402.45</v>
      </c>
      <c r="D39" s="27"/>
      <c r="E39" s="27">
        <v>43491.000000000007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2019-02-01T02:31:30Z</cp:lastPrinted>
  <dcterms:created xsi:type="dcterms:W3CDTF">2018-02-13T05:54:21Z</dcterms:created>
  <dcterms:modified xsi:type="dcterms:W3CDTF">2019-02-28T05:57:56Z</dcterms:modified>
</cp:coreProperties>
</file>