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Лист1!$A$1:$E$53</definedName>
  </definedNames>
  <calcPr calcId="124519" calcMode="manual"/>
</workbook>
</file>

<file path=xl/calcChain.xml><?xml version="1.0" encoding="utf-8"?>
<calcChain xmlns="http://schemas.openxmlformats.org/spreadsheetml/2006/main">
  <c r="C52" i="1"/>
  <c r="C51"/>
  <c r="C7"/>
  <c r="C45"/>
  <c r="C23"/>
  <c r="C29"/>
  <c r="C8"/>
  <c r="C12" l="1"/>
  <c r="C41"/>
  <c r="C15"/>
  <c r="C18"/>
  <c r="C50" l="1"/>
  <c r="C10"/>
  <c r="B29" l="1"/>
  <c r="B45"/>
  <c r="B39"/>
  <c r="B37"/>
  <c r="B36" l="1"/>
  <c r="B49"/>
  <c r="B44"/>
  <c r="B41"/>
  <c r="B40"/>
  <c r="B38"/>
  <c r="B18"/>
  <c r="B15"/>
  <c r="B12"/>
  <c r="B50" l="1"/>
  <c r="C53" l="1"/>
</calcChain>
</file>

<file path=xl/sharedStrings.xml><?xml version="1.0" encoding="utf-8"?>
<sst xmlns="http://schemas.openxmlformats.org/spreadsheetml/2006/main" count="106" uniqueCount="74">
  <si>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</si>
  <si>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</si>
  <si>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</si>
  <si>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</si>
  <si>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</si>
  <si>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</si>
  <si>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</si>
  <si>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</si>
  <si>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</si>
  <si>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</si>
  <si>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</si>
  <si>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</si>
  <si>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</si>
  <si>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</si>
  <si>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</si>
  <si>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</si>
  <si>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</si>
  <si>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Ремонт штрабы: кирпич</t>
  </si>
  <si>
    <t>Смена труб ХВС д.20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</si>
  <si>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</si>
  <si>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</si>
  <si>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</si>
  <si>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</si>
  <si>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</si>
  <si>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</si>
  <si>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</si>
  <si>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</si>
  <si>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</si>
  <si>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</si>
  <si>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</si>
  <si>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</si>
  <si>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</si>
  <si>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</si>
  <si>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</si>
  <si>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</si>
  <si>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</si>
  <si>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</si>
  <si>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</si>
  <si>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</si>
  <si>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</si>
  <si>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</si>
  <si>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</si>
  <si>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</si>
  <si>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</si>
  <si>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</si>
  <si>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</si>
  <si>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</t>
  </si>
  <si>
    <t>период: 01.01.2016-31.12.2016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</si>
  <si>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</si>
  <si>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</si>
  <si>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</si>
  <si>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</si>
  <si>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Уборка МОП 1,2 кв. 2017 коэф. 0,6</t>
  </si>
  <si>
    <t>Уборка МОП 3,4 кв. 2017 г. коэф. 0,6</t>
  </si>
  <si>
    <t>Содержание ДРС 3,4 кв. 2017 г. коэф. 0,6</t>
  </si>
  <si>
    <t>Уборка придомовой территории 1,2 кв. 2017 г. коэф. 0,6</t>
  </si>
  <si>
    <t>1м</t>
  </si>
  <si>
    <t>Адрес: ул. Александро-Заводская, д. 19</t>
  </si>
  <si>
    <t>Устройство конька из кровельного оцинкованного железа</t>
  </si>
  <si>
    <t>Устройство конька из кровельного оцинкованного жел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</si>
  <si>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</si>
  <si>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</si>
  <si>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штукатурка штроб с известковой окракой</t>
  </si>
  <si>
    <t>Выезд а/машины по заявке</t>
  </si>
  <si>
    <t>выезд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</si>
  <si>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</si>
  <si>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</si>
  <si>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</si>
  <si>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Утепление труб</t>
  </si>
  <si>
    <t>осмотр подвала</t>
  </si>
  <si>
    <t>раз</t>
  </si>
  <si>
    <t>Содержание ДРС 1,2кв  2017г.коэф.0,6</t>
  </si>
  <si>
    <t>Уборка придомовой территории 3,4 кв. 2017 г. коэф. 0,6</t>
  </si>
  <si>
    <t>Уборка придомовой территории 3,4 кв. 2017 г. коэф.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</si>
</sst>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3" fontId="6" fillId="0" borderId="4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4" xfId="3" applyFont="1" applyFill="1" applyBorder="1" applyAlignment="1">
      <alignment horizontal="center" vertical="center"/>
    </xf>
    <xf numFmtId="0" fontId="8" fillId="0" borderId="4" xfId="0" applyFont="1" applyBorder="1"/>
    <xf numFmtId="43" fontId="8" fillId="0" borderId="4" xfId="3" applyFont="1" applyBorder="1"/>
    <xf numFmtId="0" fontId="8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3" fontId="6" fillId="0" borderId="5" xfId="3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3" fontId="2" fillId="0" borderId="5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34" workbookViewId="0">
      <selection activeCell="C53" sqref="C53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55" t="s">
        <v>8</v>
      </c>
      <c r="B1" s="55"/>
      <c r="C1" s="55"/>
      <c r="D1" s="55"/>
      <c r="E1" s="55"/>
    </row>
    <row r="2" spans="1:5" s="33" customFormat="1" ht="15.75">
      <c r="A2" s="23" t="s">
        <v>57</v>
      </c>
      <c r="B2" s="31" t="s">
        <v>47</v>
      </c>
      <c r="C2" s="57" t="s">
        <v>9</v>
      </c>
      <c r="D2" s="57"/>
      <c r="E2" s="32"/>
    </row>
    <row r="3" spans="1:5" ht="57">
      <c r="A3" s="38" t="s">
        <v>3</v>
      </c>
      <c r="B3" s="35" t="s">
        <v>0</v>
      </c>
      <c r="C3" s="37" t="s">
        <v>48</v>
      </c>
      <c r="D3" s="5" t="s">
        <v>1</v>
      </c>
      <c r="E3" s="6" t="s">
        <v>2</v>
      </c>
    </row>
    <row r="4" spans="1:5">
      <c r="A4" s="34" t="s">
        <v>10</v>
      </c>
      <c r="B4" s="35"/>
      <c r="C4" s="36">
        <v>-172786.6</v>
      </c>
      <c r="D4" s="5"/>
      <c r="E4" s="6"/>
    </row>
    <row r="5" spans="1:5">
      <c r="A5" s="34" t="s">
        <v>11</v>
      </c>
      <c r="B5" s="35"/>
      <c r="C5" s="36">
        <v>60849.42</v>
      </c>
      <c r="D5" s="5"/>
      <c r="E5" s="6"/>
    </row>
    <row r="6" spans="1:5">
      <c r="A6" s="34" t="s">
        <v>12</v>
      </c>
      <c r="B6" s="35"/>
      <c r="C6" s="36">
        <v>59214.69</v>
      </c>
      <c r="D6" s="5"/>
      <c r="E6" s="6"/>
    </row>
    <row r="7" spans="1:5">
      <c r="A7" s="34" t="s">
        <v>50</v>
      </c>
      <c r="B7" s="35"/>
      <c r="C7" s="36">
        <f>C6-C5</f>
        <v>-1634.7299999999959</v>
      </c>
      <c r="D7" s="5"/>
      <c r="E7" s="6"/>
    </row>
    <row r="8" spans="1:5">
      <c r="A8" s="34" t="s">
        <v>13</v>
      </c>
      <c r="B8" s="35"/>
      <c r="C8" s="36">
        <f>C9</f>
        <v>0</v>
      </c>
      <c r="D8" s="5"/>
      <c r="E8" s="6"/>
    </row>
    <row r="9" spans="1:5">
      <c r="A9" s="41" t="s">
        <v>14</v>
      </c>
      <c r="B9" s="35"/>
      <c r="C9" s="40">
        <v>0</v>
      </c>
      <c r="D9" s="5"/>
      <c r="E9" s="6"/>
    </row>
    <row r="10" spans="1:5">
      <c r="A10" s="7" t="s">
        <v>15</v>
      </c>
      <c r="B10" s="8"/>
      <c r="C10" s="24">
        <f>C5+C8</f>
        <v>60849.42</v>
      </c>
      <c r="D10" s="10"/>
      <c r="E10" s="9"/>
    </row>
    <row r="11" spans="1:5">
      <c r="A11" s="56" t="s">
        <v>16</v>
      </c>
      <c r="B11" s="56"/>
      <c r="C11" s="56"/>
      <c r="D11" s="56"/>
      <c r="E11" s="56"/>
    </row>
    <row r="12" spans="1:5">
      <c r="A12" s="42" t="s">
        <v>25</v>
      </c>
      <c r="B12" s="43" t="e">
        <f>#REF!</f>
        <v>#REF!</v>
      </c>
      <c r="C12" s="44">
        <f>C13+C14</f>
        <v>11405.7</v>
      </c>
      <c r="D12" s="45"/>
      <c r="E12" s="46"/>
    </row>
    <row r="13" spans="1:5">
      <c r="A13" s="28" t="s">
        <v>21</v>
      </c>
      <c r="B13" s="28" t="s">
        <v>22</v>
      </c>
      <c r="C13" s="30">
        <v>5521.02</v>
      </c>
      <c r="D13" s="29" t="s">
        <v>5</v>
      </c>
      <c r="E13" s="29">
        <v>1653</v>
      </c>
    </row>
    <row r="14" spans="1:5">
      <c r="A14" s="28" t="s">
        <v>23</v>
      </c>
      <c r="B14" s="28" t="s">
        <v>24</v>
      </c>
      <c r="C14" s="30">
        <v>5884.68</v>
      </c>
      <c r="D14" s="29" t="s">
        <v>5</v>
      </c>
      <c r="E14" s="29">
        <v>1653</v>
      </c>
    </row>
    <row r="15" spans="1:5" ht="28.5">
      <c r="A15" s="11" t="s">
        <v>26</v>
      </c>
      <c r="B15" s="8" t="str">
        <f>B17</f>
        <v>Уборка МОП 3,4 кв. 2017 г. коэф. 0,6</v>
      </c>
      <c r="C15" s="24">
        <f>C17+C16</f>
        <v>3438.21</v>
      </c>
      <c r="D15" s="10"/>
      <c r="E15" s="9"/>
    </row>
    <row r="16" spans="1:5">
      <c r="A16" s="28" t="s">
        <v>52</v>
      </c>
      <c r="B16" s="28" t="s">
        <v>52</v>
      </c>
      <c r="C16" s="30">
        <v>1669.5</v>
      </c>
      <c r="D16" s="29" t="s">
        <v>5</v>
      </c>
      <c r="E16" s="29">
        <v>1653</v>
      </c>
    </row>
    <row r="17" spans="1:6">
      <c r="A17" s="28" t="s">
        <v>53</v>
      </c>
      <c r="B17" s="28" t="s">
        <v>53</v>
      </c>
      <c r="C17" s="30">
        <v>1768.71</v>
      </c>
      <c r="D17" s="29" t="s">
        <v>5</v>
      </c>
      <c r="E17" s="29">
        <v>1653</v>
      </c>
    </row>
    <row r="18" spans="1:6">
      <c r="A18" s="11" t="s">
        <v>27</v>
      </c>
      <c r="B18" s="12" t="e">
        <f>B19+B20</f>
        <v>#VALUE!</v>
      </c>
      <c r="C18" s="24">
        <f>C19+C20+C21</f>
        <v>95729.310000000012</v>
      </c>
      <c r="D18" s="13"/>
      <c r="E18" s="14"/>
    </row>
    <row r="19" spans="1:6">
      <c r="A19" s="28" t="s">
        <v>28</v>
      </c>
      <c r="B19" s="28" t="s">
        <v>28</v>
      </c>
      <c r="C19" s="30">
        <v>5792.1</v>
      </c>
      <c r="D19" s="29" t="s">
        <v>29</v>
      </c>
      <c r="E19" s="29">
        <v>129</v>
      </c>
    </row>
    <row r="20" spans="1:6">
      <c r="A20" s="28" t="s">
        <v>31</v>
      </c>
      <c r="B20" s="28" t="s">
        <v>31</v>
      </c>
      <c r="C20" s="30">
        <v>89047.11</v>
      </c>
      <c r="D20" s="29" t="s">
        <v>29</v>
      </c>
      <c r="E20" s="29">
        <v>1653</v>
      </c>
    </row>
    <row r="21" spans="1:6">
      <c r="A21" s="28" t="s">
        <v>30</v>
      </c>
      <c r="B21" s="28" t="s">
        <v>30</v>
      </c>
      <c r="C21" s="30">
        <v>890.1</v>
      </c>
      <c r="D21" s="29" t="s">
        <v>29</v>
      </c>
      <c r="E21" s="29">
        <v>129</v>
      </c>
    </row>
    <row r="22" spans="1:6" ht="42.75">
      <c r="A22" s="11" t="s">
        <v>32</v>
      </c>
      <c r="B22" s="8"/>
      <c r="C22" s="24">
        <v>0</v>
      </c>
      <c r="D22" s="10"/>
      <c r="E22" s="9"/>
    </row>
    <row r="23" spans="1:6" ht="42.75" outlineLevel="1">
      <c r="A23" s="11" t="s">
        <v>33</v>
      </c>
      <c r="B23" s="20"/>
      <c r="C23" s="26">
        <f>C24+C26+C27+C28</f>
        <v>5899.67</v>
      </c>
      <c r="D23" s="21"/>
      <c r="E23" s="21"/>
    </row>
    <row r="24" spans="1:6" outlineLevel="1" collapsed="1">
      <c r="A24" s="28" t="s">
        <v>17</v>
      </c>
      <c r="B24" s="28" t="s">
        <v>17</v>
      </c>
      <c r="C24" s="30">
        <v>2016.83</v>
      </c>
      <c r="D24" s="29" t="s">
        <v>5</v>
      </c>
      <c r="E24" s="29">
        <v>1</v>
      </c>
    </row>
    <row r="25" spans="1:6" hidden="1" outlineLevel="2">
      <c r="A25" s="20" t="s">
        <v>17</v>
      </c>
      <c r="B25" s="20" t="s">
        <v>17</v>
      </c>
      <c r="C25" s="25">
        <v>32955</v>
      </c>
      <c r="D25" s="21" t="s">
        <v>5</v>
      </c>
      <c r="E25" s="21"/>
    </row>
    <row r="26" spans="1:6" outlineLevel="2">
      <c r="A26" s="28" t="s">
        <v>58</v>
      </c>
      <c r="B26" s="28" t="s">
        <v>59</v>
      </c>
      <c r="C26" s="30">
        <v>756.24</v>
      </c>
      <c r="D26" s="29" t="s">
        <v>7</v>
      </c>
      <c r="E26" s="29">
        <v>3</v>
      </c>
    </row>
    <row r="27" spans="1:6" outlineLevel="2">
      <c r="A27" s="28" t="s">
        <v>60</v>
      </c>
      <c r="B27" s="28" t="s">
        <v>61</v>
      </c>
      <c r="C27" s="30">
        <v>796.91</v>
      </c>
      <c r="D27" s="29" t="s">
        <v>6</v>
      </c>
      <c r="E27" s="29">
        <v>1</v>
      </c>
    </row>
    <row r="28" spans="1:6" outlineLevel="2">
      <c r="A28" s="28" t="s">
        <v>62</v>
      </c>
      <c r="B28" s="28" t="s">
        <v>62</v>
      </c>
      <c r="C28" s="30">
        <v>2329.69</v>
      </c>
      <c r="D28" s="29" t="s">
        <v>5</v>
      </c>
      <c r="E28" s="29">
        <v>1.2</v>
      </c>
    </row>
    <row r="29" spans="1:6" ht="42.75">
      <c r="A29" s="11" t="s">
        <v>34</v>
      </c>
      <c r="B29" s="8">
        <f>SUM(B30:B30)</f>
        <v>0</v>
      </c>
      <c r="C29" s="24">
        <f>C30+C32+C33+C34+C35</f>
        <v>5475.4100000000008</v>
      </c>
      <c r="D29" s="10"/>
      <c r="E29" s="9"/>
      <c r="F29" s="15" t="s">
        <v>4</v>
      </c>
    </row>
    <row r="30" spans="1:6" outlineLevel="1" collapsed="1">
      <c r="A30" s="28" t="s">
        <v>63</v>
      </c>
      <c r="B30" s="28" t="s">
        <v>63</v>
      </c>
      <c r="C30" s="30">
        <v>484.53</v>
      </c>
      <c r="D30" s="29" t="s">
        <v>64</v>
      </c>
      <c r="E30" s="29">
        <v>1</v>
      </c>
    </row>
    <row r="31" spans="1:6" hidden="1" outlineLevel="2">
      <c r="A31" s="20" t="s">
        <v>18</v>
      </c>
      <c r="B31" s="20" t="s">
        <v>18</v>
      </c>
      <c r="C31" s="25">
        <v>10300</v>
      </c>
      <c r="D31" s="21" t="s">
        <v>7</v>
      </c>
      <c r="E31" s="21">
        <v>10</v>
      </c>
    </row>
    <row r="32" spans="1:6" outlineLevel="2">
      <c r="A32" s="28" t="s">
        <v>65</v>
      </c>
      <c r="B32" s="28" t="s">
        <v>66</v>
      </c>
      <c r="C32" s="30">
        <v>275.10000000000002</v>
      </c>
      <c r="D32" s="29" t="s">
        <v>67</v>
      </c>
      <c r="E32" s="29">
        <v>1</v>
      </c>
    </row>
    <row r="33" spans="1:5" outlineLevel="2">
      <c r="A33" s="28" t="s">
        <v>18</v>
      </c>
      <c r="B33" s="28" t="s">
        <v>18</v>
      </c>
      <c r="C33" s="30">
        <v>4120</v>
      </c>
      <c r="D33" s="29" t="s">
        <v>56</v>
      </c>
      <c r="E33" s="29">
        <v>4</v>
      </c>
    </row>
    <row r="34" spans="1:5" outlineLevel="2">
      <c r="A34" s="28" t="s">
        <v>68</v>
      </c>
      <c r="B34" s="28" t="s">
        <v>68</v>
      </c>
      <c r="C34" s="30">
        <v>325.64</v>
      </c>
      <c r="D34" s="29" t="s">
        <v>7</v>
      </c>
      <c r="E34" s="29">
        <v>4</v>
      </c>
    </row>
    <row r="35" spans="1:5" outlineLevel="2">
      <c r="A35" s="28" t="s">
        <v>69</v>
      </c>
      <c r="B35" s="28" t="s">
        <v>69</v>
      </c>
      <c r="C35" s="30">
        <v>270.14</v>
      </c>
      <c r="D35" s="29" t="s">
        <v>70</v>
      </c>
      <c r="E35" s="29">
        <v>1</v>
      </c>
    </row>
    <row r="36" spans="1:5" ht="28.5">
      <c r="A36" s="11" t="s">
        <v>35</v>
      </c>
      <c r="B36" s="8" t="e">
        <f>#REF!+#REF!</f>
        <v>#REF!</v>
      </c>
      <c r="C36" s="24">
        <v>0</v>
      </c>
      <c r="D36" s="10"/>
      <c r="E36" s="9"/>
    </row>
    <row r="37" spans="1:5" ht="28.5">
      <c r="A37" s="11" t="s">
        <v>36</v>
      </c>
      <c r="B37" s="8" t="e">
        <f>SUM(#REF!)</f>
        <v>#REF!</v>
      </c>
      <c r="C37" s="24">
        <v>0</v>
      </c>
      <c r="D37" s="10"/>
      <c r="E37" s="9"/>
    </row>
    <row r="38" spans="1:5" ht="28.5">
      <c r="A38" s="11" t="s">
        <v>37</v>
      </c>
      <c r="B38" s="8" t="e">
        <f>#REF!</f>
        <v>#REF!</v>
      </c>
      <c r="C38" s="24">
        <v>0</v>
      </c>
      <c r="D38" s="10"/>
      <c r="E38" s="9"/>
    </row>
    <row r="39" spans="1:5" ht="28.5">
      <c r="A39" s="11" t="s">
        <v>38</v>
      </c>
      <c r="B39" s="8" t="e">
        <f>#REF!+#REF!</f>
        <v>#REF!</v>
      </c>
      <c r="C39" s="24">
        <v>0</v>
      </c>
      <c r="D39" s="10"/>
      <c r="E39" s="9"/>
    </row>
    <row r="40" spans="1:5" ht="28.5">
      <c r="A40" s="11" t="s">
        <v>39</v>
      </c>
      <c r="B40" s="8" t="e">
        <f>#REF!</f>
        <v>#REF!</v>
      </c>
      <c r="C40" s="24">
        <v>0</v>
      </c>
      <c r="D40" s="10"/>
      <c r="E40" s="9"/>
    </row>
    <row r="41" spans="1:5" ht="28.5">
      <c r="A41" s="11" t="s">
        <v>40</v>
      </c>
      <c r="B41" s="8" t="e">
        <f>B42+#REF!</f>
        <v>#VALUE!</v>
      </c>
      <c r="C41" s="24">
        <f>C42+C43</f>
        <v>1388.52</v>
      </c>
      <c r="D41" s="10"/>
      <c r="E41" s="9"/>
    </row>
    <row r="42" spans="1:5">
      <c r="A42" s="28" t="s">
        <v>71</v>
      </c>
      <c r="B42" s="28" t="s">
        <v>71</v>
      </c>
      <c r="C42" s="30">
        <v>611.61</v>
      </c>
      <c r="D42" s="29" t="s">
        <v>5</v>
      </c>
      <c r="E42" s="29">
        <v>1653</v>
      </c>
    </row>
    <row r="43" spans="1:5">
      <c r="A43" s="28" t="s">
        <v>54</v>
      </c>
      <c r="B43" s="28" t="s">
        <v>54</v>
      </c>
      <c r="C43" s="30">
        <v>776.91</v>
      </c>
      <c r="D43" s="29" t="s">
        <v>5</v>
      </c>
      <c r="E43" s="29">
        <v>1653</v>
      </c>
    </row>
    <row r="44" spans="1:5" ht="42.75">
      <c r="A44" s="11" t="s">
        <v>41</v>
      </c>
      <c r="B44" s="8" t="e">
        <f>#REF!</f>
        <v>#REF!</v>
      </c>
      <c r="C44" s="24">
        <v>0</v>
      </c>
      <c r="D44" s="10"/>
      <c r="E44" s="9"/>
    </row>
    <row r="45" spans="1:5" ht="57">
      <c r="A45" s="11" t="s">
        <v>42</v>
      </c>
      <c r="B45" s="8">
        <f>SUM(B46:B46)</f>
        <v>0</v>
      </c>
      <c r="C45" s="24">
        <f>C46+C47+C48</f>
        <v>8040.1900000000005</v>
      </c>
      <c r="D45" s="10"/>
      <c r="E45" s="9"/>
    </row>
    <row r="46" spans="1:5">
      <c r="A46" s="47" t="s">
        <v>43</v>
      </c>
      <c r="B46" s="47" t="s">
        <v>44</v>
      </c>
      <c r="C46" s="48">
        <v>56.2</v>
      </c>
      <c r="D46" s="49" t="s">
        <v>5</v>
      </c>
      <c r="E46" s="49">
        <v>3306</v>
      </c>
    </row>
    <row r="47" spans="1:5">
      <c r="A47" s="28" t="s">
        <v>55</v>
      </c>
      <c r="B47" s="28" t="s">
        <v>46</v>
      </c>
      <c r="C47" s="30">
        <v>4000.26</v>
      </c>
      <c r="D47" s="29" t="s">
        <v>5</v>
      </c>
      <c r="E47" s="29">
        <v>1653</v>
      </c>
    </row>
    <row r="48" spans="1:5">
      <c r="A48" s="28" t="s">
        <v>72</v>
      </c>
      <c r="B48" s="28" t="s">
        <v>73</v>
      </c>
      <c r="C48" s="30">
        <v>3983.73</v>
      </c>
      <c r="D48" s="29" t="s">
        <v>5</v>
      </c>
      <c r="E48" s="29">
        <v>1653</v>
      </c>
    </row>
    <row r="49" spans="1:5">
      <c r="A49" s="50" t="s">
        <v>45</v>
      </c>
      <c r="B49" s="51" t="e">
        <f>#REF!</f>
        <v>#REF!</v>
      </c>
      <c r="C49" s="52">
        <v>0</v>
      </c>
      <c r="D49" s="53"/>
      <c r="E49" s="54"/>
    </row>
    <row r="50" spans="1:5">
      <c r="A50" s="7" t="s">
        <v>19</v>
      </c>
      <c r="B50" s="16" t="e">
        <f>B12+B15+B18+#REF!+B29+B36+B37+B38+B39+B40+B41+B44+B45+B49</f>
        <v>#REF!</v>
      </c>
      <c r="C50" s="24">
        <f>C12+C15+C18+C22+C23+C29+C36+C37+C38+C39+C40+C41+C44+C45+C49</f>
        <v>131377.01</v>
      </c>
      <c r="D50" s="17"/>
      <c r="E50" s="9"/>
    </row>
    <row r="51" spans="1:5">
      <c r="A51" s="7" t="s">
        <v>20</v>
      </c>
      <c r="B51" s="18"/>
      <c r="C51" s="24">
        <f>C50*1.18</f>
        <v>155024.87179999999</v>
      </c>
      <c r="D51" s="10"/>
      <c r="E51" s="9"/>
    </row>
    <row r="52" spans="1:5">
      <c r="A52" s="7" t="s">
        <v>49</v>
      </c>
      <c r="B52" s="18"/>
      <c r="C52" s="24">
        <f>C4+C5+C8-C51</f>
        <v>-266962.05180000002</v>
      </c>
      <c r="D52" s="10"/>
      <c r="E52" s="9"/>
    </row>
    <row r="53" spans="1:5" ht="28.5">
      <c r="A53" s="39" t="s">
        <v>51</v>
      </c>
      <c r="B53" s="8"/>
      <c r="C53" s="24">
        <f>C52+C7</f>
        <v>-268596.7818</v>
      </c>
      <c r="D53" s="10"/>
      <c r="E53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2018-03-22T04:50:43Z</cp:lastPrinted>
  <dcterms:created xsi:type="dcterms:W3CDTF">2016-03-18T02:51:51Z</dcterms:created>
  <dcterms:modified xsi:type="dcterms:W3CDTF">2018-03-22T04:51:43Z</dcterms:modified>
</cp:coreProperties>
</file>