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definedNames>
    <definedName name="_xlnm.Print_Area" localSheetId="0">Лист1!$A$1:$F$59</definedName>
  </definedNames>
  <calcPr calcId="124519"/>
</workbook>
</file>

<file path=xl/calcChain.xml><?xml version="1.0" encoding="utf-8"?>
<calcChain xmlns="http://schemas.openxmlformats.org/spreadsheetml/2006/main">
  <c r="C31" i="1"/>
  <c r="C56" i="2"/>
  <c r="C57" i="1"/>
  <c r="C58" s="1"/>
  <c r="C56"/>
  <c r="C29"/>
  <c r="C48"/>
  <c r="C44"/>
  <c r="C22"/>
  <c r="C19"/>
  <c r="C16"/>
  <c r="C13"/>
  <c r="C8"/>
  <c r="C9"/>
  <c r="C11" s="1"/>
  <c r="C54" l="1"/>
  <c r="C53" s="1"/>
  <c r="B31" l="1"/>
  <c r="B48" l="1"/>
  <c r="B47"/>
  <c r="B44"/>
  <c r="B43"/>
  <c r="B42"/>
  <c r="B41"/>
  <c r="B40"/>
  <c r="B39"/>
  <c r="B19"/>
  <c r="B16"/>
  <c r="B13"/>
  <c r="B54" l="1"/>
  <c r="B53" s="1"/>
  <c r="B56" s="1"/>
  <c r="C59" l="1"/>
</calcChain>
</file>

<file path=xl/sharedStrings.xml><?xml version="1.0" encoding="utf-8"?>
<sst xmlns="http://schemas.openxmlformats.org/spreadsheetml/2006/main" count="147" uniqueCount="77">
  <si>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</si>
  <si>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</si>
  <si>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</si>
  <si>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</si>
  <si>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</si>
  <si>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</si>
  <si>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</si>
  <si>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</si>
  <si>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</si>
  <si>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</si>
  <si>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</si>
  <si>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</si>
  <si>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</si>
  <si>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</si>
  <si>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</si>
  <si>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</si>
  <si>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</si>
  <si>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</si>
  <si>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</si>
  <si>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</si>
  <si>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</si>
  <si>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</si>
  <si>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</si>
  <si>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</si>
  <si>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</si>
  <si>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</si>
  <si>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</si>
  <si>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</si>
  <si>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</si>
  <si>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</si>
  <si>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</si>
  <si>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Дивизионная, д. 6</t>
  </si>
  <si>
    <t>осмотр подвала</t>
  </si>
  <si>
    <t>раз</t>
  </si>
  <si>
    <t>Старшие по дому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</si>
  <si>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</si>
  <si>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</si>
  <si>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</si>
  <si>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</si>
  <si>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</si>
  <si>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</si>
  <si>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</si>
  <si>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</si>
  <si>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Закрытие и открытие стояков</t>
  </si>
  <si>
    <t>1 стояк</t>
  </si>
  <si>
    <t>Орг-ция мест накоп. ртуть содержащих ламп 1,2 кв.</t>
  </si>
  <si>
    <t>Орг-ция мест накоп.ртуть содерж-х ламп 3,4 кв.2018</t>
  </si>
  <si>
    <t>Откачка подвала бочкой</t>
  </si>
  <si>
    <t>м3</t>
  </si>
  <si>
    <t>Смена задвижки д. 50</t>
  </si>
  <si>
    <t>Смена труб канализации д. 100</t>
  </si>
  <si>
    <t>м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</si>
  <si>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</si>
  <si>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</si>
  <si>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</si>
  <si>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</si>
  <si>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</si>
  <si>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</si>
  <si>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</si>
  <si>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</si>
  <si>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</si>
  <si>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</si>
  <si>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</si>
  <si>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</si>
  <si>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откачка подвала с применением помпы</t>
  </si>
  <si>
    <t>установка информационного стенда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</si>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</sst>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9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0" fontId="0" fillId="0" borderId="0" xfId="0"/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A9" sqref="A9"/>
    </sheetView>
  </sheetViews>
  <sheetFormatPr defaultRowHeight="15" outlineLevelRow="1"/>
  <cols>
    <col min="1" max="1" width="59.7109375" style="16" customWidth="1"/>
    <col min="2" max="2" width="15.5703125" style="3" hidden="1" customWidth="1"/>
    <col min="3" max="3" width="17.28515625" style="4" customWidth="1"/>
    <col min="4" max="4" width="12.140625" style="4" customWidth="1"/>
    <col min="5" max="5" width="15.28515625" style="38" customWidth="1"/>
    <col min="6" max="6" width="0" style="1" hidden="1" customWidth="1"/>
    <col min="7" max="16384" width="9.140625" style="1"/>
  </cols>
  <sheetData>
    <row r="1" spans="1:5" ht="66.75" customHeight="1">
      <c r="A1" s="43" t="s">
        <v>0</v>
      </c>
      <c r="B1" s="43"/>
      <c r="C1" s="43"/>
      <c r="D1" s="43"/>
      <c r="E1" s="43"/>
    </row>
    <row r="2" spans="1:5">
      <c r="A2" s="7" t="s">
        <v>31</v>
      </c>
      <c r="B2" s="8" t="s">
        <v>1</v>
      </c>
      <c r="C2" s="45" t="s">
        <v>66</v>
      </c>
      <c r="D2" s="45"/>
      <c r="E2" s="45"/>
    </row>
    <row r="3" spans="1:5" s="16" customFormat="1" ht="57">
      <c r="A3" s="5" t="s">
        <v>2</v>
      </c>
      <c r="B3" s="21" t="s">
        <v>3</v>
      </c>
      <c r="C3" s="23" t="s">
        <v>30</v>
      </c>
      <c r="D3" s="18" t="s">
        <v>4</v>
      </c>
      <c r="E3" s="23" t="s">
        <v>5</v>
      </c>
    </row>
    <row r="4" spans="1:5">
      <c r="A4" s="5" t="s">
        <v>67</v>
      </c>
      <c r="B4" s="6"/>
      <c r="C4" s="23">
        <v>-767719.15</v>
      </c>
      <c r="D4" s="18"/>
      <c r="E4" s="23"/>
    </row>
    <row r="5" spans="1:5">
      <c r="A5" s="46" t="s">
        <v>71</v>
      </c>
      <c r="B5" s="47"/>
      <c r="C5" s="47"/>
      <c r="D5" s="47"/>
      <c r="E5" s="48"/>
    </row>
    <row r="6" spans="1:5">
      <c r="A6" s="5" t="s">
        <v>68</v>
      </c>
      <c r="B6" s="6"/>
      <c r="C6" s="23">
        <v>109014.64</v>
      </c>
      <c r="D6" s="18"/>
      <c r="E6" s="23"/>
    </row>
    <row r="7" spans="1:5">
      <c r="A7" s="5" t="s">
        <v>69</v>
      </c>
      <c r="B7" s="6"/>
      <c r="C7" s="23">
        <v>115501.55</v>
      </c>
      <c r="D7" s="18"/>
      <c r="E7" s="23"/>
    </row>
    <row r="8" spans="1:5">
      <c r="A8" s="5" t="s">
        <v>76</v>
      </c>
      <c r="B8" s="6"/>
      <c r="C8" s="23">
        <f>C7-C6</f>
        <v>6486.9100000000035</v>
      </c>
      <c r="D8" s="18"/>
      <c r="E8" s="23"/>
    </row>
    <row r="9" spans="1:5">
      <c r="A9" s="5" t="s">
        <v>6</v>
      </c>
      <c r="B9" s="6"/>
      <c r="C9" s="23">
        <f>C10</f>
        <v>0</v>
      </c>
      <c r="D9" s="18"/>
      <c r="E9" s="23"/>
    </row>
    <row r="10" spans="1:5">
      <c r="A10" s="31" t="s">
        <v>7</v>
      </c>
      <c r="B10" s="32"/>
      <c r="C10" s="33">
        <v>0</v>
      </c>
      <c r="D10" s="18"/>
      <c r="E10" s="33"/>
    </row>
    <row r="11" spans="1:5">
      <c r="A11" s="7" t="s">
        <v>70</v>
      </c>
      <c r="B11" s="8"/>
      <c r="C11" s="22">
        <f>C6+C9</f>
        <v>109014.64</v>
      </c>
      <c r="D11" s="27"/>
      <c r="E11" s="11"/>
    </row>
    <row r="12" spans="1:5">
      <c r="A12" s="44" t="s">
        <v>8</v>
      </c>
      <c r="B12" s="44"/>
      <c r="C12" s="44"/>
      <c r="D12" s="44"/>
      <c r="E12" s="44"/>
    </row>
    <row r="13" spans="1:5" ht="29.25" thickBot="1">
      <c r="A13" s="9" t="s">
        <v>14</v>
      </c>
      <c r="B13" s="8">
        <f>B14</f>
        <v>0</v>
      </c>
      <c r="C13" s="24">
        <f>C14+C15</f>
        <v>20151.830000000002</v>
      </c>
      <c r="D13" s="27"/>
      <c r="E13" s="11"/>
    </row>
    <row r="14" spans="1:5" s="28" customFormat="1" ht="15.75" thickBot="1">
      <c r="A14" s="30" t="s">
        <v>58</v>
      </c>
      <c r="B14" s="30"/>
      <c r="C14" s="30">
        <v>10430.89</v>
      </c>
      <c r="D14" s="39" t="s">
        <v>9</v>
      </c>
      <c r="E14" s="40">
        <v>2730.6</v>
      </c>
    </row>
    <row r="15" spans="1:5" s="28" customFormat="1" ht="15.75" thickBot="1">
      <c r="A15" s="30" t="s">
        <v>59</v>
      </c>
      <c r="B15" s="30"/>
      <c r="C15" s="30">
        <v>9720.94</v>
      </c>
      <c r="D15" s="39" t="s">
        <v>9</v>
      </c>
      <c r="E15" s="40">
        <v>2730.6</v>
      </c>
    </row>
    <row r="16" spans="1:5" ht="29.25" thickBot="1">
      <c r="A16" s="9" t="s">
        <v>15</v>
      </c>
      <c r="B16" s="8">
        <f>B18</f>
        <v>0</v>
      </c>
      <c r="C16" s="24">
        <f>C17+C18</f>
        <v>7809.4800000000005</v>
      </c>
      <c r="D16" s="27"/>
      <c r="E16" s="11"/>
    </row>
    <row r="17" spans="1:6" s="28" customFormat="1" ht="15.75" thickBot="1">
      <c r="A17" s="30" t="s">
        <v>54</v>
      </c>
      <c r="B17" s="30"/>
      <c r="C17" s="30">
        <v>3385.92</v>
      </c>
      <c r="D17" s="39" t="s">
        <v>9</v>
      </c>
      <c r="E17" s="40">
        <v>2730.6</v>
      </c>
    </row>
    <row r="18" spans="1:6" s="28" customFormat="1" ht="15.75" thickBot="1">
      <c r="A18" s="30" t="s">
        <v>55</v>
      </c>
      <c r="B18" s="30"/>
      <c r="C18" s="30">
        <v>4423.5600000000004</v>
      </c>
      <c r="D18" s="39" t="s">
        <v>9</v>
      </c>
      <c r="E18" s="40">
        <v>2730.6</v>
      </c>
    </row>
    <row r="19" spans="1:6" ht="29.25" thickBot="1">
      <c r="A19" s="9" t="s">
        <v>16</v>
      </c>
      <c r="B19" s="10" t="e">
        <f>B20+#REF!</f>
        <v>#REF!</v>
      </c>
      <c r="C19" s="24">
        <f>C20+C21</f>
        <v>12804.400000000001</v>
      </c>
      <c r="D19" s="12"/>
      <c r="E19" s="11"/>
    </row>
    <row r="20" spans="1:6" s="28" customFormat="1" ht="15.75" thickBot="1">
      <c r="A20" s="30" t="s">
        <v>39</v>
      </c>
      <c r="B20" s="30"/>
      <c r="C20" s="30">
        <v>5971.8</v>
      </c>
      <c r="D20" s="39" t="s">
        <v>17</v>
      </c>
      <c r="E20" s="40">
        <v>111</v>
      </c>
    </row>
    <row r="21" spans="1:6" s="28" customFormat="1" ht="15.75" thickBot="1">
      <c r="A21" s="30" t="s">
        <v>40</v>
      </c>
      <c r="B21" s="30"/>
      <c r="C21" s="30">
        <v>6832.6</v>
      </c>
      <c r="D21" s="39" t="s">
        <v>17</v>
      </c>
      <c r="E21" s="40">
        <v>127</v>
      </c>
    </row>
    <row r="22" spans="1:6" ht="43.5" thickBot="1">
      <c r="A22" s="9" t="s">
        <v>18</v>
      </c>
      <c r="B22" s="8"/>
      <c r="C22" s="24">
        <f>C23+C24+C25+C26+C27+C28</f>
        <v>1354.37</v>
      </c>
      <c r="D22" s="27"/>
      <c r="E22" s="11"/>
    </row>
    <row r="23" spans="1:6" s="28" customFormat="1" ht="15.75" thickBot="1">
      <c r="A23" s="30" t="s">
        <v>41</v>
      </c>
      <c r="B23" s="30"/>
      <c r="C23" s="30">
        <v>218.44</v>
      </c>
      <c r="D23" s="39" t="s">
        <v>9</v>
      </c>
      <c r="E23" s="40">
        <v>2730.6</v>
      </c>
    </row>
    <row r="24" spans="1:6" s="28" customFormat="1" ht="15.75" thickBot="1">
      <c r="A24" s="30" t="s">
        <v>42</v>
      </c>
      <c r="B24" s="30"/>
      <c r="C24" s="30">
        <v>245.75</v>
      </c>
      <c r="D24" s="39" t="s">
        <v>9</v>
      </c>
      <c r="E24" s="40">
        <v>2730.6</v>
      </c>
    </row>
    <row r="25" spans="1:6" s="28" customFormat="1" ht="15.75" thickBot="1">
      <c r="A25" s="30" t="s">
        <v>60</v>
      </c>
      <c r="B25" s="30"/>
      <c r="C25" s="30">
        <v>207.52</v>
      </c>
      <c r="D25" s="39" t="s">
        <v>9</v>
      </c>
      <c r="E25" s="40">
        <v>2730.6</v>
      </c>
    </row>
    <row r="26" spans="1:6" s="28" customFormat="1" ht="15.75" thickBot="1">
      <c r="A26" s="30" t="s">
        <v>61</v>
      </c>
      <c r="B26" s="30"/>
      <c r="C26" s="30">
        <v>218.45</v>
      </c>
      <c r="D26" s="39" t="s">
        <v>9</v>
      </c>
      <c r="E26" s="40">
        <v>2730.6</v>
      </c>
    </row>
    <row r="27" spans="1:6" s="28" customFormat="1" ht="15.75" thickBot="1">
      <c r="A27" s="30" t="s">
        <v>62</v>
      </c>
      <c r="B27" s="30"/>
      <c r="C27" s="30">
        <v>163.84</v>
      </c>
      <c r="D27" s="39" t="s">
        <v>9</v>
      </c>
      <c r="E27" s="40">
        <v>2730.6</v>
      </c>
    </row>
    <row r="28" spans="1:6" s="28" customFormat="1" ht="15.75" thickBot="1">
      <c r="A28" s="30" t="s">
        <v>63</v>
      </c>
      <c r="B28" s="30"/>
      <c r="C28" s="30">
        <v>300.37</v>
      </c>
      <c r="D28" s="39" t="s">
        <v>9</v>
      </c>
      <c r="E28" s="40">
        <v>2730.6</v>
      </c>
    </row>
    <row r="29" spans="1:6" ht="43.5" outlineLevel="1" thickBot="1">
      <c r="A29" s="9" t="s">
        <v>19</v>
      </c>
      <c r="B29" s="17"/>
      <c r="C29" s="25">
        <f>C30</f>
        <v>944.76</v>
      </c>
      <c r="D29" s="19"/>
      <c r="E29" s="36"/>
    </row>
    <row r="30" spans="1:6" s="28" customFormat="1" ht="15.75" thickBot="1">
      <c r="A30" s="30" t="s">
        <v>65</v>
      </c>
      <c r="B30" s="30"/>
      <c r="C30" s="30">
        <v>944.76</v>
      </c>
      <c r="D30" s="39" t="s">
        <v>10</v>
      </c>
      <c r="E30" s="40">
        <v>2</v>
      </c>
    </row>
    <row r="31" spans="1:6" ht="59.25" customHeight="1" thickBot="1">
      <c r="A31" s="9" t="s">
        <v>20</v>
      </c>
      <c r="B31" s="8" t="e">
        <f>SUM(#REF!)</f>
        <v>#REF!</v>
      </c>
      <c r="C31" s="24">
        <f>SUM(C32:C38)</f>
        <v>16787.23</v>
      </c>
      <c r="D31" s="27"/>
      <c r="E31" s="37"/>
      <c r="F31" s="2" t="s">
        <v>11</v>
      </c>
    </row>
    <row r="32" spans="1:6" s="28" customFormat="1" ht="15.75" thickBot="1">
      <c r="A32" s="30" t="s">
        <v>43</v>
      </c>
      <c r="B32" s="30"/>
      <c r="C32" s="30">
        <v>1618.72</v>
      </c>
      <c r="D32" s="39" t="s">
        <v>44</v>
      </c>
      <c r="E32" s="40">
        <v>2</v>
      </c>
    </row>
    <row r="33" spans="1:5" s="28" customFormat="1" ht="15.75" thickBot="1">
      <c r="A33" s="30" t="s">
        <v>47</v>
      </c>
      <c r="B33" s="30"/>
      <c r="C33" s="30">
        <v>7902.75</v>
      </c>
      <c r="D33" s="39" t="s">
        <v>48</v>
      </c>
      <c r="E33" s="40">
        <v>15</v>
      </c>
    </row>
    <row r="34" spans="1:5" s="28" customFormat="1" ht="15.75" thickBot="1">
      <c r="A34" s="30" t="s">
        <v>49</v>
      </c>
      <c r="B34" s="30"/>
      <c r="C34" s="30">
        <v>3832.22</v>
      </c>
      <c r="D34" s="39" t="s">
        <v>10</v>
      </c>
      <c r="E34" s="40">
        <v>2</v>
      </c>
    </row>
    <row r="35" spans="1:5" s="28" customFormat="1" ht="15.75" thickBot="1">
      <c r="A35" s="30" t="s">
        <v>50</v>
      </c>
      <c r="B35" s="30"/>
      <c r="C35" s="30">
        <v>0</v>
      </c>
      <c r="D35" s="39" t="s">
        <v>51</v>
      </c>
      <c r="E35" s="40">
        <v>1.5</v>
      </c>
    </row>
    <row r="36" spans="1:5" s="28" customFormat="1" ht="15.75" thickBot="1">
      <c r="A36" s="30" t="s">
        <v>32</v>
      </c>
      <c r="B36" s="30"/>
      <c r="C36" s="30">
        <v>1080.56</v>
      </c>
      <c r="D36" s="39" t="s">
        <v>33</v>
      </c>
      <c r="E36" s="40">
        <v>4</v>
      </c>
    </row>
    <row r="37" spans="1:5" s="28" customFormat="1" ht="15.75" thickBot="1">
      <c r="A37" s="30" t="s">
        <v>64</v>
      </c>
      <c r="B37" s="30"/>
      <c r="C37" s="30">
        <v>708</v>
      </c>
      <c r="D37" s="39" t="s">
        <v>48</v>
      </c>
      <c r="E37" s="40">
        <v>30</v>
      </c>
    </row>
    <row r="38" spans="1:5" s="42" customFormat="1" ht="15.75" thickBot="1">
      <c r="A38" s="41" t="s">
        <v>50</v>
      </c>
      <c r="B38" s="41"/>
      <c r="C38" s="41">
        <v>1644.98</v>
      </c>
      <c r="D38" s="41" t="s">
        <v>51</v>
      </c>
      <c r="E38" s="41">
        <v>1.5</v>
      </c>
    </row>
    <row r="39" spans="1:5" ht="28.5">
      <c r="A39" s="9" t="s">
        <v>21</v>
      </c>
      <c r="B39" s="8" t="e">
        <f>#REF!+#REF!</f>
        <v>#REF!</v>
      </c>
      <c r="C39" s="24">
        <v>0</v>
      </c>
      <c r="D39" s="27"/>
      <c r="E39" s="36"/>
    </row>
    <row r="40" spans="1:5" ht="28.5">
      <c r="A40" s="9" t="s">
        <v>22</v>
      </c>
      <c r="B40" s="8" t="e">
        <f>SUM(#REF!)</f>
        <v>#REF!</v>
      </c>
      <c r="C40" s="24">
        <v>0</v>
      </c>
      <c r="D40" s="27"/>
      <c r="E40" s="11"/>
    </row>
    <row r="41" spans="1:5" ht="28.5">
      <c r="A41" s="9" t="s">
        <v>23</v>
      </c>
      <c r="B41" s="8" t="e">
        <f>#REF!</f>
        <v>#REF!</v>
      </c>
      <c r="C41" s="24">
        <v>0</v>
      </c>
      <c r="D41" s="27"/>
      <c r="E41" s="11"/>
    </row>
    <row r="42" spans="1:5" ht="28.5">
      <c r="A42" s="9" t="s">
        <v>24</v>
      </c>
      <c r="B42" s="8" t="e">
        <f>#REF!+#REF!</f>
        <v>#REF!</v>
      </c>
      <c r="C42" s="24">
        <v>0</v>
      </c>
      <c r="D42" s="27"/>
      <c r="E42" s="11"/>
    </row>
    <row r="43" spans="1:5" ht="28.5">
      <c r="A43" s="9" t="s">
        <v>25</v>
      </c>
      <c r="B43" s="8" t="e">
        <f>#REF!</f>
        <v>#REF!</v>
      </c>
      <c r="C43" s="24">
        <v>0</v>
      </c>
      <c r="D43" s="27"/>
      <c r="E43" s="20"/>
    </row>
    <row r="44" spans="1:5" ht="29.25" thickBot="1">
      <c r="A44" s="9" t="s">
        <v>26</v>
      </c>
      <c r="B44" s="8" t="e">
        <f>B46+#REF!</f>
        <v>#REF!</v>
      </c>
      <c r="C44" s="24">
        <f>C45+C46</f>
        <v>3148.38</v>
      </c>
      <c r="D44" s="27"/>
      <c r="E44" s="11"/>
    </row>
    <row r="45" spans="1:5" s="28" customFormat="1" ht="15.75" thickBot="1">
      <c r="A45" s="30" t="s">
        <v>52</v>
      </c>
      <c r="B45" s="30"/>
      <c r="C45" s="30">
        <v>1291.57</v>
      </c>
      <c r="D45" s="39" t="s">
        <v>9</v>
      </c>
      <c r="E45" s="40">
        <v>2730.6</v>
      </c>
    </row>
    <row r="46" spans="1:5" s="28" customFormat="1" ht="15.75" thickBot="1">
      <c r="A46" s="30" t="s">
        <v>53</v>
      </c>
      <c r="B46" s="30"/>
      <c r="C46" s="30">
        <v>1856.81</v>
      </c>
      <c r="D46" s="39" t="s">
        <v>9</v>
      </c>
      <c r="E46" s="40">
        <v>2730.6</v>
      </c>
    </row>
    <row r="47" spans="1:5" ht="42.75">
      <c r="A47" s="9" t="s">
        <v>27</v>
      </c>
      <c r="B47" s="8" t="e">
        <f>#REF!</f>
        <v>#REF!</v>
      </c>
      <c r="C47" s="24">
        <v>0</v>
      </c>
      <c r="D47" s="27"/>
      <c r="E47" s="36"/>
    </row>
    <row r="48" spans="1:5" ht="57.75" thickBot="1">
      <c r="A48" s="9" t="s">
        <v>28</v>
      </c>
      <c r="B48" s="8" t="e">
        <f>SUM(#REF!)</f>
        <v>#REF!</v>
      </c>
      <c r="C48" s="24">
        <f>C49+C50+C51+C52</f>
        <v>14592.32</v>
      </c>
      <c r="D48" s="27"/>
      <c r="E48" s="36"/>
    </row>
    <row r="49" spans="1:5" s="28" customFormat="1" ht="15.75" thickBot="1">
      <c r="A49" s="30" t="s">
        <v>45</v>
      </c>
      <c r="B49" s="30"/>
      <c r="C49" s="30">
        <v>46.42</v>
      </c>
      <c r="D49" s="39" t="s">
        <v>9</v>
      </c>
      <c r="E49" s="40">
        <v>2730.6</v>
      </c>
    </row>
    <row r="50" spans="1:5" s="28" customFormat="1" ht="15.75" thickBot="1">
      <c r="A50" s="30" t="s">
        <v>46</v>
      </c>
      <c r="B50" s="30"/>
      <c r="C50" s="30">
        <v>46.42</v>
      </c>
      <c r="D50" s="39" t="s">
        <v>9</v>
      </c>
      <c r="E50" s="40">
        <v>2730.6</v>
      </c>
    </row>
    <row r="51" spans="1:5" s="28" customFormat="1" ht="15.75" thickBot="1">
      <c r="A51" s="30" t="s">
        <v>56</v>
      </c>
      <c r="B51" s="30"/>
      <c r="C51" s="30">
        <v>7700.28</v>
      </c>
      <c r="D51" s="39" t="s">
        <v>9</v>
      </c>
      <c r="E51" s="40">
        <v>2730.6</v>
      </c>
    </row>
    <row r="52" spans="1:5" s="28" customFormat="1" ht="15.75" thickBot="1">
      <c r="A52" s="30" t="s">
        <v>57</v>
      </c>
      <c r="B52" s="30"/>
      <c r="C52" s="30">
        <v>6799.2</v>
      </c>
      <c r="D52" s="39" t="s">
        <v>9</v>
      </c>
      <c r="E52" s="40">
        <v>2730.6</v>
      </c>
    </row>
    <row r="53" spans="1:5">
      <c r="A53" s="9" t="s">
        <v>29</v>
      </c>
      <c r="B53" s="8">
        <f>B54</f>
        <v>559.32203389830511</v>
      </c>
      <c r="C53" s="24">
        <f>C54+C55</f>
        <v>18328.8</v>
      </c>
      <c r="D53" s="27"/>
      <c r="E53" s="36"/>
    </row>
    <row r="54" spans="1:5" ht="30">
      <c r="A54" s="13" t="s">
        <v>12</v>
      </c>
      <c r="B54" s="10">
        <f>C54/1.18</f>
        <v>559.32203389830511</v>
      </c>
      <c r="C54" s="12">
        <f>E54*5*12</f>
        <v>660</v>
      </c>
      <c r="D54" s="20" t="s">
        <v>13</v>
      </c>
      <c r="E54" s="11">
        <v>11</v>
      </c>
    </row>
    <row r="55" spans="1:5">
      <c r="A55" s="26" t="s">
        <v>34</v>
      </c>
      <c r="B55" s="10"/>
      <c r="C55" s="12">
        <v>17668.8</v>
      </c>
      <c r="D55" s="20"/>
      <c r="E55" s="11"/>
    </row>
    <row r="56" spans="1:5">
      <c r="A56" s="7" t="s">
        <v>72</v>
      </c>
      <c r="B56" s="14" t="e">
        <f>B13+B16+B19+#REF!+B31+B39+B40+B41+B42+B43+B44+B47+B48+B53</f>
        <v>#REF!</v>
      </c>
      <c r="C56" s="24">
        <f>C13++C16+C19+C22+C29+C31+C39+C40+C42+C43+C44+C47+C48</f>
        <v>77592.77</v>
      </c>
      <c r="D56" s="27"/>
      <c r="E56" s="20"/>
    </row>
    <row r="57" spans="1:5">
      <c r="A57" s="7" t="s">
        <v>73</v>
      </c>
      <c r="B57" s="15"/>
      <c r="C57" s="24">
        <f>C56*1.18+C53</f>
        <v>109888.2686</v>
      </c>
      <c r="D57" s="27"/>
      <c r="E57" s="11"/>
    </row>
    <row r="58" spans="1:5">
      <c r="A58" s="7" t="s">
        <v>74</v>
      </c>
      <c r="B58" s="15"/>
      <c r="C58" s="24">
        <f>C4+C6+C9-C57</f>
        <v>-768592.77859999996</v>
      </c>
      <c r="D58" s="27"/>
      <c r="E58" s="11"/>
    </row>
    <row r="59" spans="1:5" ht="28.5">
      <c r="A59" s="9" t="s">
        <v>75</v>
      </c>
      <c r="B59" s="8"/>
      <c r="C59" s="24">
        <f>(C58)+C8</f>
        <v>-762105.86859999993</v>
      </c>
      <c r="D59" s="27"/>
      <c r="E59" s="1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topLeftCell="A36" workbookViewId="0">
      <selection activeCell="A61" sqref="A61"/>
    </sheetView>
  </sheetViews>
  <sheetFormatPr defaultRowHeight="15"/>
  <cols>
    <col min="1" max="1" width="54.28515625" customWidth="1"/>
    <col min="2" max="2" width="33.5703125" style="28" hidden="1" customWidth="1"/>
    <col min="3" max="3" width="13.28515625" customWidth="1"/>
  </cols>
  <sheetData>
    <row r="2" spans="1:5">
      <c r="A2" s="28"/>
      <c r="C2" s="28"/>
      <c r="D2" s="28"/>
      <c r="E2" s="28"/>
    </row>
    <row r="3" spans="1:5">
      <c r="A3" s="28"/>
      <c r="C3" s="28"/>
      <c r="D3" s="28"/>
      <c r="E3" s="28"/>
    </row>
    <row r="4" spans="1:5" ht="15.75" thickBot="1">
      <c r="A4" s="28"/>
      <c r="C4" s="28"/>
      <c r="D4" s="28"/>
      <c r="E4" s="28"/>
    </row>
    <row r="5" spans="1:5" ht="15.75" thickBot="1">
      <c r="A5" s="29" t="s">
        <v>35</v>
      </c>
      <c r="B5" s="29"/>
      <c r="C5" s="29" t="s">
        <v>36</v>
      </c>
      <c r="D5" s="29" t="s">
        <v>37</v>
      </c>
      <c r="E5" s="29" t="s">
        <v>38</v>
      </c>
    </row>
    <row r="6" spans="1:5" s="35" customFormat="1" ht="15.75" thickBot="1">
      <c r="A6" s="34" t="s">
        <v>39</v>
      </c>
      <c r="B6" s="34"/>
      <c r="C6" s="34">
        <v>5971.8</v>
      </c>
      <c r="D6" s="34" t="s">
        <v>17</v>
      </c>
      <c r="E6" s="34">
        <v>111</v>
      </c>
    </row>
    <row r="7" spans="1:5" ht="15.75" thickBot="1">
      <c r="A7" s="30"/>
      <c r="B7" s="30"/>
      <c r="C7" s="30">
        <v>5971.8</v>
      </c>
      <c r="D7" s="30"/>
      <c r="E7" s="30">
        <v>111</v>
      </c>
    </row>
    <row r="8" spans="1:5" s="35" customFormat="1" ht="15.75" thickBot="1">
      <c r="A8" s="34" t="s">
        <v>40</v>
      </c>
      <c r="B8" s="34"/>
      <c r="C8" s="34">
        <v>6832.6</v>
      </c>
      <c r="D8" s="34" t="s">
        <v>17</v>
      </c>
      <c r="E8" s="34">
        <v>127</v>
      </c>
    </row>
    <row r="9" spans="1:5" ht="15.75" thickBot="1">
      <c r="A9" s="30"/>
      <c r="B9" s="30"/>
      <c r="C9" s="30">
        <v>6832.6</v>
      </c>
      <c r="D9" s="30"/>
      <c r="E9" s="30">
        <v>127</v>
      </c>
    </row>
    <row r="10" spans="1:5" s="35" customFormat="1" ht="15.75" thickBot="1">
      <c r="A10" s="34" t="s">
        <v>41</v>
      </c>
      <c r="B10" s="34"/>
      <c r="C10" s="34">
        <v>218.44</v>
      </c>
      <c r="D10" s="34" t="s">
        <v>9</v>
      </c>
      <c r="E10" s="34">
        <v>2730.6</v>
      </c>
    </row>
    <row r="11" spans="1:5" ht="15.75" thickBot="1">
      <c r="A11" s="30"/>
      <c r="B11" s="30"/>
      <c r="C11" s="30">
        <v>218.44</v>
      </c>
      <c r="D11" s="30"/>
      <c r="E11" s="30">
        <v>2730.6</v>
      </c>
    </row>
    <row r="12" spans="1:5" s="35" customFormat="1" ht="15.75" thickBot="1">
      <c r="A12" s="34" t="s">
        <v>42</v>
      </c>
      <c r="B12" s="34"/>
      <c r="C12" s="34">
        <v>245.75</v>
      </c>
      <c r="D12" s="34" t="s">
        <v>9</v>
      </c>
      <c r="E12" s="34">
        <v>2730.6</v>
      </c>
    </row>
    <row r="13" spans="1:5" ht="15.75" thickBot="1">
      <c r="A13" s="30"/>
      <c r="B13" s="30"/>
      <c r="C13" s="30">
        <v>245.75</v>
      </c>
      <c r="D13" s="30"/>
      <c r="E13" s="30">
        <v>2730.6</v>
      </c>
    </row>
    <row r="14" spans="1:5" s="35" customFormat="1" ht="15.75" thickBot="1">
      <c r="A14" s="34" t="s">
        <v>43</v>
      </c>
      <c r="B14" s="34"/>
      <c r="C14" s="34">
        <v>1618.72</v>
      </c>
      <c r="D14" s="34" t="s">
        <v>44</v>
      </c>
      <c r="E14" s="34">
        <v>2</v>
      </c>
    </row>
    <row r="15" spans="1:5" ht="15.75" thickBot="1">
      <c r="A15" s="30"/>
      <c r="B15" s="30"/>
      <c r="C15" s="30">
        <v>1618.72</v>
      </c>
      <c r="D15" s="30"/>
      <c r="E15" s="30">
        <v>2</v>
      </c>
    </row>
    <row r="16" spans="1:5" s="35" customFormat="1" ht="15.75" thickBot="1">
      <c r="A16" s="34" t="s">
        <v>45</v>
      </c>
      <c r="B16" s="34"/>
      <c r="C16" s="34">
        <v>46.42</v>
      </c>
      <c r="D16" s="34" t="s">
        <v>9</v>
      </c>
      <c r="E16" s="34">
        <v>2730.6</v>
      </c>
    </row>
    <row r="17" spans="1:5" ht="15.75" thickBot="1">
      <c r="A17" s="30"/>
      <c r="B17" s="30"/>
      <c r="C17" s="30">
        <v>46.42</v>
      </c>
      <c r="D17" s="30"/>
      <c r="E17" s="30">
        <v>2730.6</v>
      </c>
    </row>
    <row r="18" spans="1:5" s="35" customFormat="1" ht="15.75" thickBot="1">
      <c r="A18" s="34" t="s">
        <v>46</v>
      </c>
      <c r="B18" s="34"/>
      <c r="C18" s="34">
        <v>46.42</v>
      </c>
      <c r="D18" s="34" t="s">
        <v>9</v>
      </c>
      <c r="E18" s="34">
        <v>2730.6</v>
      </c>
    </row>
    <row r="19" spans="1:5" ht="15.75" thickBot="1">
      <c r="A19" s="30"/>
      <c r="B19" s="30"/>
      <c r="C19" s="30">
        <v>46.42</v>
      </c>
      <c r="D19" s="30"/>
      <c r="E19" s="30">
        <v>2730.6</v>
      </c>
    </row>
    <row r="20" spans="1:5" s="35" customFormat="1" ht="15.75" thickBot="1">
      <c r="A20" s="34" t="s">
        <v>47</v>
      </c>
      <c r="B20" s="34"/>
      <c r="C20" s="34">
        <v>7902.75</v>
      </c>
      <c r="D20" s="34" t="s">
        <v>48</v>
      </c>
      <c r="E20" s="34">
        <v>15</v>
      </c>
    </row>
    <row r="21" spans="1:5" ht="15.75" thickBot="1">
      <c r="A21" s="30"/>
      <c r="B21" s="30"/>
      <c r="C21" s="30">
        <v>7902.75</v>
      </c>
      <c r="D21" s="30"/>
      <c r="E21" s="30">
        <v>15</v>
      </c>
    </row>
    <row r="22" spans="1:5" s="35" customFormat="1" ht="15.75" thickBot="1">
      <c r="A22" s="34" t="s">
        <v>49</v>
      </c>
      <c r="B22" s="34"/>
      <c r="C22" s="34">
        <v>3832.22</v>
      </c>
      <c r="D22" s="34" t="s">
        <v>10</v>
      </c>
      <c r="E22" s="34">
        <v>2</v>
      </c>
    </row>
    <row r="23" spans="1:5" ht="15.75" thickBot="1">
      <c r="A23" s="30"/>
      <c r="B23" s="30"/>
      <c r="C23" s="30">
        <v>3832.22</v>
      </c>
      <c r="D23" s="30"/>
      <c r="E23" s="30">
        <v>2</v>
      </c>
    </row>
    <row r="24" spans="1:5" s="35" customFormat="1" ht="15.75" thickBot="1">
      <c r="A24" s="34" t="s">
        <v>50</v>
      </c>
      <c r="B24" s="34"/>
      <c r="C24" s="34">
        <v>1644.98</v>
      </c>
      <c r="D24" s="34" t="s">
        <v>51</v>
      </c>
      <c r="E24" s="34">
        <v>1.5</v>
      </c>
    </row>
    <row r="25" spans="1:5" ht="15.75" thickBot="1">
      <c r="A25" s="30"/>
      <c r="B25" s="30"/>
      <c r="C25" s="30">
        <v>1644.98</v>
      </c>
      <c r="D25" s="30"/>
      <c r="E25" s="30">
        <v>1.5</v>
      </c>
    </row>
    <row r="26" spans="1:5" s="35" customFormat="1" ht="15.75" thickBot="1">
      <c r="A26" s="34" t="s">
        <v>52</v>
      </c>
      <c r="B26" s="34"/>
      <c r="C26" s="34">
        <v>1291.57</v>
      </c>
      <c r="D26" s="34" t="s">
        <v>9</v>
      </c>
      <c r="E26" s="34">
        <v>2730.6</v>
      </c>
    </row>
    <row r="27" spans="1:5" ht="15.75" thickBot="1">
      <c r="A27" s="30"/>
      <c r="B27" s="30"/>
      <c r="C27" s="30">
        <v>1291.57</v>
      </c>
      <c r="D27" s="30"/>
      <c r="E27" s="30">
        <v>2730.6</v>
      </c>
    </row>
    <row r="28" spans="1:5" s="35" customFormat="1" ht="15.75" thickBot="1">
      <c r="A28" s="34" t="s">
        <v>53</v>
      </c>
      <c r="B28" s="34"/>
      <c r="C28" s="34">
        <v>1856.81</v>
      </c>
      <c r="D28" s="34" t="s">
        <v>9</v>
      </c>
      <c r="E28" s="34">
        <v>2730.6</v>
      </c>
    </row>
    <row r="29" spans="1:5" ht="15.75" thickBot="1">
      <c r="A29" s="30"/>
      <c r="B29" s="30"/>
      <c r="C29" s="30">
        <v>1856.81</v>
      </c>
      <c r="D29" s="30"/>
      <c r="E29" s="30">
        <v>2730.6</v>
      </c>
    </row>
    <row r="30" spans="1:5" s="35" customFormat="1" ht="15.75" thickBot="1">
      <c r="A30" s="34" t="s">
        <v>54</v>
      </c>
      <c r="B30" s="34"/>
      <c r="C30" s="34">
        <v>3385.92</v>
      </c>
      <c r="D30" s="34" t="s">
        <v>9</v>
      </c>
      <c r="E30" s="34">
        <v>2730.6</v>
      </c>
    </row>
    <row r="31" spans="1:5" ht="15.75" thickBot="1">
      <c r="A31" s="30"/>
      <c r="B31" s="30"/>
      <c r="C31" s="30">
        <v>3385.92</v>
      </c>
      <c r="D31" s="30"/>
      <c r="E31" s="30">
        <v>2730.6</v>
      </c>
    </row>
    <row r="32" spans="1:5" s="35" customFormat="1" ht="15.75" thickBot="1">
      <c r="A32" s="34" t="s">
        <v>55</v>
      </c>
      <c r="B32" s="34"/>
      <c r="C32" s="34">
        <v>4423.5600000000004</v>
      </c>
      <c r="D32" s="34" t="s">
        <v>9</v>
      </c>
      <c r="E32" s="34">
        <v>2730.6</v>
      </c>
    </row>
    <row r="33" spans="1:5" ht="15.75" thickBot="1">
      <c r="A33" s="30"/>
      <c r="B33" s="30"/>
      <c r="C33" s="30">
        <v>4423.5600000000004</v>
      </c>
      <c r="D33" s="30"/>
      <c r="E33" s="30">
        <v>2730.6</v>
      </c>
    </row>
    <row r="34" spans="1:5" s="35" customFormat="1" ht="15.75" thickBot="1">
      <c r="A34" s="34" t="s">
        <v>56</v>
      </c>
      <c r="B34" s="34"/>
      <c r="C34" s="34">
        <v>7700.28</v>
      </c>
      <c r="D34" s="34" t="s">
        <v>9</v>
      </c>
      <c r="E34" s="34">
        <v>2730.6</v>
      </c>
    </row>
    <row r="35" spans="1:5" ht="15.75" thickBot="1">
      <c r="A35" s="30"/>
      <c r="B35" s="30"/>
      <c r="C35" s="30">
        <v>7700.28</v>
      </c>
      <c r="D35" s="30"/>
      <c r="E35" s="30">
        <v>2730.6</v>
      </c>
    </row>
    <row r="36" spans="1:5" s="35" customFormat="1" ht="15.75" thickBot="1">
      <c r="A36" s="34" t="s">
        <v>57</v>
      </c>
      <c r="B36" s="34"/>
      <c r="C36" s="34">
        <v>6799.2</v>
      </c>
      <c r="D36" s="34" t="s">
        <v>9</v>
      </c>
      <c r="E36" s="34">
        <v>2730.6</v>
      </c>
    </row>
    <row r="37" spans="1:5" ht="15.75" thickBot="1">
      <c r="A37" s="30"/>
      <c r="B37" s="30"/>
      <c r="C37" s="30">
        <v>6799.2</v>
      </c>
      <c r="D37" s="30"/>
      <c r="E37" s="30">
        <v>2730.6</v>
      </c>
    </row>
    <row r="38" spans="1:5" s="35" customFormat="1" ht="15.75" thickBot="1">
      <c r="A38" s="34" t="s">
        <v>58</v>
      </c>
      <c r="B38" s="34"/>
      <c r="C38" s="34">
        <v>10430.89</v>
      </c>
      <c r="D38" s="34" t="s">
        <v>9</v>
      </c>
      <c r="E38" s="34">
        <v>2730.6</v>
      </c>
    </row>
    <row r="39" spans="1:5" ht="15.75" thickBot="1">
      <c r="A39" s="30"/>
      <c r="B39" s="30"/>
      <c r="C39" s="30">
        <v>10430.89</v>
      </c>
      <c r="D39" s="30"/>
      <c r="E39" s="30">
        <v>2730.6</v>
      </c>
    </row>
    <row r="40" spans="1:5" s="35" customFormat="1" ht="15.75" thickBot="1">
      <c r="A40" s="34" t="s">
        <v>59</v>
      </c>
      <c r="B40" s="34"/>
      <c r="C40" s="34">
        <v>9720.94</v>
      </c>
      <c r="D40" s="34" t="s">
        <v>9</v>
      </c>
      <c r="E40" s="34">
        <v>2730.6</v>
      </c>
    </row>
    <row r="41" spans="1:5" ht="15.75" thickBot="1">
      <c r="A41" s="30"/>
      <c r="B41" s="30"/>
      <c r="C41" s="30">
        <v>9720.94</v>
      </c>
      <c r="D41" s="30"/>
      <c r="E41" s="30">
        <v>2730.6</v>
      </c>
    </row>
    <row r="42" spans="1:5" s="35" customFormat="1" ht="15.75" thickBot="1">
      <c r="A42" s="34" t="s">
        <v>60</v>
      </c>
      <c r="B42" s="34"/>
      <c r="C42" s="34">
        <v>207.52</v>
      </c>
      <c r="D42" s="34" t="s">
        <v>9</v>
      </c>
      <c r="E42" s="34">
        <v>2730.6</v>
      </c>
    </row>
    <row r="43" spans="1:5" ht="15.75" thickBot="1">
      <c r="A43" s="30"/>
      <c r="B43" s="30"/>
      <c r="C43" s="30">
        <v>207.52</v>
      </c>
      <c r="D43" s="30"/>
      <c r="E43" s="30">
        <v>2730.6</v>
      </c>
    </row>
    <row r="44" spans="1:5" s="35" customFormat="1" ht="15.75" thickBot="1">
      <c r="A44" s="34" t="s">
        <v>61</v>
      </c>
      <c r="B44" s="34"/>
      <c r="C44" s="34">
        <v>218.45</v>
      </c>
      <c r="D44" s="34" t="s">
        <v>9</v>
      </c>
      <c r="E44" s="34">
        <v>2730.6</v>
      </c>
    </row>
    <row r="45" spans="1:5" ht="15.75" thickBot="1">
      <c r="A45" s="30"/>
      <c r="B45" s="30"/>
      <c r="C45" s="30">
        <v>218.45</v>
      </c>
      <c r="D45" s="30"/>
      <c r="E45" s="30">
        <v>2730.6</v>
      </c>
    </row>
    <row r="46" spans="1:5" s="35" customFormat="1" ht="15.75" thickBot="1">
      <c r="A46" s="34" t="s">
        <v>62</v>
      </c>
      <c r="B46" s="34"/>
      <c r="C46" s="34">
        <v>163.84</v>
      </c>
      <c r="D46" s="34" t="s">
        <v>9</v>
      </c>
      <c r="E46" s="34">
        <v>2730.6</v>
      </c>
    </row>
    <row r="47" spans="1:5" ht="15.75" thickBot="1">
      <c r="A47" s="30"/>
      <c r="B47" s="30"/>
      <c r="C47" s="30">
        <v>163.84</v>
      </c>
      <c r="D47" s="30"/>
      <c r="E47" s="30">
        <v>2730.6</v>
      </c>
    </row>
    <row r="48" spans="1:5" s="35" customFormat="1" ht="15.75" thickBot="1">
      <c r="A48" s="34" t="s">
        <v>63</v>
      </c>
      <c r="B48" s="34"/>
      <c r="C48" s="34">
        <v>300.37</v>
      </c>
      <c r="D48" s="34" t="s">
        <v>9</v>
      </c>
      <c r="E48" s="34">
        <v>2730.6</v>
      </c>
    </row>
    <row r="49" spans="1:5" ht="15.75" thickBot="1">
      <c r="A49" s="30"/>
      <c r="B49" s="30"/>
      <c r="C49" s="30">
        <v>300.37</v>
      </c>
      <c r="D49" s="30"/>
      <c r="E49" s="30">
        <v>2730.6</v>
      </c>
    </row>
    <row r="50" spans="1:5" s="35" customFormat="1" ht="15.75" thickBot="1">
      <c r="A50" s="34" t="s">
        <v>32</v>
      </c>
      <c r="B50" s="34"/>
      <c r="C50" s="34">
        <v>1080.56</v>
      </c>
      <c r="D50" s="34" t="s">
        <v>33</v>
      </c>
      <c r="E50" s="34">
        <v>4</v>
      </c>
    </row>
    <row r="51" spans="1:5" ht="15.75" thickBot="1">
      <c r="A51" s="30"/>
      <c r="B51" s="30"/>
      <c r="C51" s="30">
        <v>1080.56</v>
      </c>
      <c r="D51" s="30"/>
      <c r="E51" s="30">
        <v>4</v>
      </c>
    </row>
    <row r="52" spans="1:5" s="35" customFormat="1" ht="15.75" thickBot="1">
      <c r="A52" s="34" t="s">
        <v>64</v>
      </c>
      <c r="B52" s="34"/>
      <c r="C52" s="34">
        <v>708</v>
      </c>
      <c r="D52" s="34" t="s">
        <v>48</v>
      </c>
      <c r="E52" s="34">
        <v>30</v>
      </c>
    </row>
    <row r="53" spans="1:5" ht="15.75" thickBot="1">
      <c r="A53" s="30"/>
      <c r="B53" s="30"/>
      <c r="C53" s="30">
        <v>708</v>
      </c>
      <c r="D53" s="30"/>
      <c r="E53" s="30">
        <v>30</v>
      </c>
    </row>
    <row r="54" spans="1:5" s="35" customFormat="1" ht="15.75" thickBot="1">
      <c r="A54" s="34" t="s">
        <v>65</v>
      </c>
      <c r="B54" s="34"/>
      <c r="C54" s="34">
        <v>944.76</v>
      </c>
      <c r="D54" s="34" t="s">
        <v>10</v>
      </c>
      <c r="E54" s="34">
        <v>2</v>
      </c>
    </row>
    <row r="55" spans="1:5" ht="15.75" thickBot="1">
      <c r="A55" s="30"/>
      <c r="B55" s="30"/>
      <c r="C55" s="30">
        <v>944.76</v>
      </c>
      <c r="D55" s="30"/>
      <c r="E55" s="30">
        <v>2</v>
      </c>
    </row>
    <row r="56" spans="1:5" ht="15.75" thickBot="1">
      <c r="A56" s="30"/>
      <c r="B56" s="30"/>
      <c r="C56" s="30">
        <f>75947.79+1644.98</f>
        <v>77592.76999999999</v>
      </c>
      <c r="D56" s="30"/>
      <c r="E56" s="30">
        <v>43984.099999999984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2019-02-06T05:35:07Z</cp:lastPrinted>
  <dcterms:created xsi:type="dcterms:W3CDTF">2018-02-13T05:54:21Z</dcterms:created>
  <dcterms:modified xsi:type="dcterms:W3CDTF">2019-02-28T05:58:46Z</dcterms:modified>
</cp:coreProperties>
</file>