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5" r:id="rId2"/>
    <sheet name="Лист2" sheetId="4" r:id="rId3"/>
  </sheets>
  <definedNames>
    <definedName name="_xlnm.Print_Area" localSheetId="0">Лист1!$A$1:$E$73</definedName>
  </definedNames>
  <calcPr calcId="124519"/>
</workbook>
</file>

<file path=xl/calcChain.xml><?xml version="1.0" encoding="utf-8"?>
<calcChain xmlns="http://schemas.openxmlformats.org/spreadsheetml/2006/main">
  <c r="C73" i="1"/>
  <c r="C72"/>
  <c r="C71"/>
  <c r="C68"/>
  <c r="C70"/>
  <c r="C12"/>
  <c r="C63"/>
  <c r="C39"/>
  <c r="C30"/>
  <c r="C7" i="5"/>
  <c r="E7"/>
  <c r="C9"/>
  <c r="E9"/>
  <c r="C11"/>
  <c r="E11"/>
  <c r="C13"/>
  <c r="E13"/>
  <c r="C16"/>
  <c r="E16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5"/>
  <c r="E85"/>
  <c r="C51" i="1"/>
  <c r="C23"/>
  <c r="C60"/>
  <c r="C20"/>
  <c r="C17"/>
  <c r="C14"/>
  <c r="C8" l="1"/>
  <c r="C57"/>
  <c r="C10"/>
  <c r="C9" s="1"/>
  <c r="C69"/>
  <c r="B69" l="1"/>
  <c r="B63"/>
  <c r="B60"/>
  <c r="B57"/>
  <c r="B56"/>
  <c r="B55"/>
  <c r="B54"/>
  <c r="B51"/>
  <c r="B50"/>
  <c r="B39"/>
  <c r="B20" l="1"/>
  <c r="B17"/>
  <c r="B14"/>
  <c r="B70" l="1"/>
</calcChain>
</file>

<file path=xl/sharedStrings.xml><?xml version="1.0" encoding="utf-8"?>
<sst xmlns="http://schemas.openxmlformats.org/spreadsheetml/2006/main" count="410" uniqueCount="150">
  <si>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</si>
  <si>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</si>
  <si>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</si>
  <si>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</si>
  <si>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</si>
  <si>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</si>
  <si>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</si>
  <si>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</si>
  <si>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</si>
  <si>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</si>
  <si>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</si>
  <si>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</si>
  <si>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</si>
  <si>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</si>
  <si>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</si>
  <si>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</si>
  <si>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</si>
  <si>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</si>
  <si>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</si>
  <si>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</si>
  <si>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</si>
  <si>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</si>
  <si>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</si>
  <si>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</si>
  <si>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</si>
  <si>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Подключение системы отопления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</si>
  <si>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</si>
  <si>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</si>
  <si>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</si>
  <si>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</si>
  <si>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</si>
  <si>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</si>
  <si>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замена эл. лампочки накаливания</t>
  </si>
  <si>
    <t>Замена электропатрона (при закрытой арматуре) с ма</t>
  </si>
  <si>
    <t>Адрес: ул. Бабушкина, д. 11</t>
  </si>
  <si>
    <t>УФССП России по Забайкальскому краю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</si>
  <si>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</si>
  <si>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</si>
  <si>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</si>
  <si>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</si>
  <si>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 xml:space="preserve">Всего доходов на дому за 2018 год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</si>
  <si>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</si>
  <si>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</si>
  <si>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</si>
  <si>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</si>
  <si>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</si>
  <si>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</si>
  <si>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</si>
  <si>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</si>
  <si>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</si>
  <si>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Гор.вода,потр.при содер.общ.имущ.в МКД 2018г. 3,4</t>
  </si>
  <si>
    <t>Горячая вода (ОДН) 1,2 кв. 2018 г. от 6 до 9 эт. к</t>
  </si>
  <si>
    <t>Закрытие и открытие стояков</t>
  </si>
  <si>
    <t>1 стояк</t>
  </si>
  <si>
    <t>Замена пакетных выключателей</t>
  </si>
  <si>
    <t>Замена электропроводки</t>
  </si>
  <si>
    <t>Запенивание вокруг дверей</t>
  </si>
  <si>
    <t>Орг-ция мест накоп. ртуть содержащих ламп 1,2 кв.</t>
  </si>
  <si>
    <t>Орг-ция мест накоп.ртуть содерж-х ламп 3,4 кв.2018</t>
  </si>
  <si>
    <t>Прочистка труб ХВС</t>
  </si>
  <si>
    <t>Ремонт задвижек для всех диам. со снятием</t>
  </si>
  <si>
    <t>Ремонт металлической двери</t>
  </si>
  <si>
    <t>Смена труб ГВС д.32</t>
  </si>
  <si>
    <t>1м</t>
  </si>
  <si>
    <t>Содержание ДРС 1,2 кв. 2018 г. коэф. 0,9</t>
  </si>
  <si>
    <t>Содержание ДРС 3,4 кв. 2018 г.к=0,9</t>
  </si>
  <si>
    <t>Содержание, экспл. и ремонт лифтового хоз-ва 1,2 к</t>
  </si>
  <si>
    <t>Содержание, экспл. и ремонт лифтового хоз-ва 3,4 к</t>
  </si>
  <si>
    <t>Уборка МОП 3,4 кв. 2018г. К=0,9; 1</t>
  </si>
  <si>
    <t>Уборка придомовой территории 1,2 кв. 2018 г. коэф.</t>
  </si>
  <si>
    <t>Уборка придомовой территории 3,4 кв. 2018г. К=0,85</t>
  </si>
  <si>
    <t>Управление жилым фондом 3,4 кв. 2018 г. 0,6;0,8;0,</t>
  </si>
  <si>
    <t>Управлением жил. фонд 1,2 кв. 2018 г. 0,6;0,8;0,85</t>
  </si>
  <si>
    <t>Устранение свищей хомутами</t>
  </si>
  <si>
    <t>Утепление примыканий дверных коробок к дверным про</t>
  </si>
  <si>
    <t>Утепление труб</t>
  </si>
  <si>
    <t>Холодн.вода,потр.при содер.общ.имущ.МКД 3,4 кв 201</t>
  </si>
  <si>
    <t>Электрическая энергия,потр.при содержании.общегоим</t>
  </si>
  <si>
    <t>замена муфты</t>
  </si>
  <si>
    <t>осмотр подвала</t>
  </si>
  <si>
    <t>раз</t>
  </si>
  <si>
    <t>отключение отопления</t>
  </si>
  <si>
    <t>1 дом</t>
  </si>
  <si>
    <t>проведение профилактических работ щитов на лестнич</t>
  </si>
  <si>
    <t>уборка МОП 1,2 кв. 2018 г. коэф. 0,9;1</t>
  </si>
  <si>
    <t>Управлением жил. фонд 1,2 кв. 2018 г. 0,6;0,8;0,85;0,9;1</t>
  </si>
  <si>
    <t>Управление жилым фондом 3,4 кв. 2018 г. 0,6;0,8;0,85;0,9;1</t>
  </si>
  <si>
    <t>Холодная вода (ОДН) 1,2 кв. 2018 г. от 6 до 9 эт к</t>
  </si>
  <si>
    <t>Холодная вода (ОДН) 1,2 кв. 2018 г. от 6 до 9 эт к=0,9</t>
  </si>
  <si>
    <t>Общий итог</t>
  </si>
  <si>
    <t>уборка МОП 1,2 кв. 2018 г. коэф. 0,9;1 Итог</t>
  </si>
  <si>
    <t>проведение профилактических работ щитов на лестничной клетке Итог</t>
  </si>
  <si>
    <t>проведение профилактических работ щитов на лестничной клетке</t>
  </si>
  <si>
    <t>отключение отопления Итог</t>
  </si>
  <si>
    <t>осмотр подвала Итог</t>
  </si>
  <si>
    <t>замена эл. лампочки накаливания Итог</t>
  </si>
  <si>
    <t>замена муфты Итог</t>
  </si>
  <si>
    <t>Электрическая энергия,потр.при содержании.общегоимущ.в МКД 3 Итог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</si>
  <si>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</si>
  <si>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</si>
  <si>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Электрическая энергия потр. при содержании общего имущ. в МК</t>
  </si>
  <si>
    <t>Холодная вода (ОДН) 1,2 кв. 2018 г. от 6 до 9 эт к=0,9 Итог</t>
  </si>
  <si>
    <t>Холодн.вода,потр.при содер.общ.имущ.МКД 3,4 кв 2018 6-9 эт. Итог</t>
  </si>
  <si>
    <t>Холодн.вода,потр.при содер.общ.имущ.МКД 3,4 кв 2018 6-9 эт.</t>
  </si>
  <si>
    <t>Утепление труб Итог</t>
  </si>
  <si>
    <t>Утепление примыканий дверных коробок к дверным проемам, монт Итог</t>
  </si>
  <si>
    <t>Утепление примыканий дверных коробок к дверным проемам, монт</t>
  </si>
  <si>
    <t>Устранение свищей хомутами Итог</t>
  </si>
  <si>
    <t>Управлением жил. фонд 1,2 кв. 2018 г. 0,6;0,8;0,85;0,9;1 Итог</t>
  </si>
  <si>
    <t>Управление жилым фондом 3,4 кв. 2018 г. 0,6;0,8;0,85;0,9;1 Итог</t>
  </si>
  <si>
    <t>Уборка придомовой территории 3,4 кв. 2018г. К=0,85;0,9;1 Итог</t>
  </si>
  <si>
    <t>Уборка придомовой территории 3,4 кв. 2018г. К=0,85;0,9;1</t>
  </si>
  <si>
    <t>Уборка придомовой территории 1,2 кв. 2018 г. коэф. 0,85;0,9; Итог</t>
  </si>
  <si>
    <t>Уборка придомовой территории 1,2 кв. 2018 г. коэф. 0,85;0,9;</t>
  </si>
  <si>
    <t>Уборка МОП 3,4 кв. 2018г. К=0,9; 1 Итог</t>
  </si>
  <si>
    <t>Содержание, экспл. и ремонт лифтового хоз-ва 3,4 кв. 2018г. Итог</t>
  </si>
  <si>
    <t>Содержание, экспл. и ремонт лифтового хоз-ва 3,4 кв. 2018г.</t>
  </si>
  <si>
    <t>Содержание, экспл. и ремонт лифтового хоз-ва 1,2 кв. 2018 г. Итог</t>
  </si>
  <si>
    <t>Содержание, экспл. и ремонт лифтового хоз-ва 1,2 кв. 2018 г.</t>
  </si>
  <si>
    <t>Содержание ДРС 3,4 кв. 2018 г.к=0,9 Итог</t>
  </si>
  <si>
    <t>Содержание ДРС 1,2 кв. 2018 г. коэф. 0,9 Итог</t>
  </si>
  <si>
    <t>Смена труб ГВС д.32 Итог</t>
  </si>
  <si>
    <t>Ремонт металлической двери Итог</t>
  </si>
  <si>
    <t>Ремонт задвижек для всех диам. со снятием Итог</t>
  </si>
  <si>
    <t>Прочистка труб ХВС Итог</t>
  </si>
  <si>
    <t>Подключение системы отопления Итог</t>
  </si>
  <si>
    <t>Орг-ция мест накоп.ртуть содерж-х ламп 3,4 кв.2018 г.К=0,6;0 Итог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</si>
  <si>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</si>
  <si>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</si>
  <si>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 2018 г. к=</t>
  </si>
  <si>
    <t>Запенивание вокруг дверей Итог</t>
  </si>
  <si>
    <t>Замена электропроводки Итог</t>
  </si>
  <si>
    <t>Замена электропатрона (при закрытой арматуре) с материалом Итог</t>
  </si>
  <si>
    <t>Замена электропатрона (при закрытой арматуре) с материалом</t>
  </si>
  <si>
    <t>Замена пакетных выключателей Итог</t>
  </si>
  <si>
    <t>Закрытие и открытие стояков Итог</t>
  </si>
  <si>
    <t>Дератизация Итог</t>
  </si>
  <si>
    <t>Горячая вода (ОДН) 1,2 кв. 2018 г. от 6 до 9 эт. к=0,9 Итог</t>
  </si>
  <si>
    <t>Горячая вода (ОДН) 1,2 кв. 2018 г. от 6 до 9 эт. к=0,9</t>
  </si>
  <si>
    <t>Гор.вода,потр.при содер.общ.имущ.в МКД 2018г. 3,4 кв.6-9 эт Итог</t>
  </si>
  <si>
    <t>Гор.вода,потр.при содер.общ.имущ.в МКД 2018г. 3,4 кв.6-9 эт</t>
  </si>
  <si>
    <t>Вывоз ТКО 3,4 кв. 2018г. К=0,6;0,8;0,85;0,9;1 Итог</t>
  </si>
  <si>
    <t>Вывоз ТКО 1,2 кв. 2018 г. коэф. 0,6;0,8;0,85;0,9;1 Итог</t>
  </si>
  <si>
    <t xml:space="preserve">По адресу БАБУШКИНА ул. д.11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</si>
  <si>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</si>
  <si>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Доходы по дому:</t>
  </si>
  <si>
    <t>15. Прочая работа (услуга)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</si>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</sst>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0" fillId="3" borderId="3" xfId="0" applyFill="1" applyBorder="1"/>
    <xf numFmtId="0" fontId="0" fillId="3" borderId="0" xfId="0" applyFill="1"/>
    <xf numFmtId="0" fontId="0" fillId="0" borderId="0" xfId="0"/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0" fillId="0" borderId="3" xfId="0" applyFont="1" applyFill="1" applyBorder="1"/>
    <xf numFmtId="0" fontId="10" fillId="0" borderId="3" xfId="0" applyNumberFormat="1" applyFont="1" applyFill="1" applyBorder="1"/>
    <xf numFmtId="0" fontId="0" fillId="4" borderId="3" xfId="0" applyFill="1" applyBorder="1"/>
    <xf numFmtId="0" fontId="0" fillId="4" borderId="0" xfId="0" applyFill="1"/>
    <xf numFmtId="0" fontId="2" fillId="5" borderId="0" xfId="0" applyFont="1" applyFill="1" applyAlignment="1">
      <alignment horizontal="center" wrapText="1"/>
    </xf>
    <xf numFmtId="0" fontId="3" fillId="5" borderId="2" xfId="0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left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43" fontId="8" fillId="5" borderId="2" xfId="2" applyFont="1" applyFill="1" applyBorder="1" applyAlignment="1">
      <alignment horizontal="center" vertical="center" wrapText="1"/>
    </xf>
    <xf numFmtId="43" fontId="9" fillId="5" borderId="2" xfId="2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43" fontId="7" fillId="5" borderId="2" xfId="2" applyFont="1" applyFill="1" applyBorder="1" applyAlignment="1">
      <alignment horizontal="center" vertical="center" wrapText="1"/>
    </xf>
    <xf numFmtId="43" fontId="3" fillId="5" borderId="2" xfId="2" applyFont="1" applyFill="1" applyBorder="1" applyAlignment="1">
      <alignment horizontal="center" vertical="center" wrapText="1"/>
    </xf>
    <xf numFmtId="43" fontId="2" fillId="5" borderId="2" xfId="2" applyFont="1" applyFill="1" applyBorder="1" applyAlignment="1">
      <alignment horizontal="center" vertical="center" wrapText="1"/>
    </xf>
    <xf numFmtId="2" fontId="2" fillId="5" borderId="0" xfId="0" applyNumberFormat="1" applyFont="1" applyFill="1" applyAlignment="1">
      <alignment horizontal="center" wrapText="1"/>
    </xf>
    <xf numFmtId="0" fontId="0" fillId="5" borderId="3" xfId="0" applyFill="1" applyBorder="1"/>
    <xf numFmtId="0" fontId="0" fillId="5" borderId="0" xfId="0" applyFill="1"/>
    <xf numFmtId="164" fontId="5" fillId="5" borderId="2" xfId="0" applyNumberFormat="1" applyFont="1" applyFill="1" applyBorder="1" applyAlignment="1">
      <alignment horizontal="center" vertical="center" wrapText="1"/>
    </xf>
    <xf numFmtId="43" fontId="5" fillId="5" borderId="2" xfId="2" applyFont="1" applyFill="1" applyBorder="1" applyAlignment="1">
      <alignment horizontal="center" vertical="center" wrapText="1"/>
    </xf>
    <xf numFmtId="0" fontId="2" fillId="5" borderId="2" xfId="0" applyFont="1" applyFill="1" applyBorder="1"/>
    <xf numFmtId="43" fontId="3" fillId="5" borderId="2" xfId="2" applyFont="1" applyFill="1" applyBorder="1" applyAlignment="1">
      <alignment horizontal="center"/>
    </xf>
    <xf numFmtId="43" fontId="2" fillId="5" borderId="2" xfId="2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 vertical="center"/>
    </xf>
    <xf numFmtId="43" fontId="3" fillId="5" borderId="2" xfId="2" applyFont="1" applyFill="1" applyBorder="1" applyAlignment="1">
      <alignment horizontal="center" vertical="center"/>
    </xf>
    <xf numFmtId="43" fontId="2" fillId="5" borderId="2" xfId="2" applyFont="1" applyFill="1" applyBorder="1" applyAlignment="1">
      <alignment horizontal="center" vertical="center"/>
    </xf>
    <xf numFmtId="0" fontId="2" fillId="5" borderId="0" xfId="0" applyFont="1" applyFill="1"/>
    <xf numFmtId="43" fontId="5" fillId="5" borderId="2" xfId="2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164" fontId="3" fillId="5" borderId="2" xfId="2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/>
    <xf numFmtId="43" fontId="2" fillId="5" borderId="0" xfId="2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43" fontId="3" fillId="5" borderId="0" xfId="2" applyFont="1" applyFill="1" applyBorder="1" applyAlignment="1">
      <alignment horizontal="center" vertical="center" wrapText="1"/>
    </xf>
    <xf numFmtId="43" fontId="2" fillId="5" borderId="0" xfId="2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43" fontId="5" fillId="5" borderId="0" xfId="2" applyFont="1" applyFill="1" applyBorder="1" applyAlignment="1">
      <alignment horizontal="center" vertical="center" wrapText="1"/>
    </xf>
    <xf numFmtId="164" fontId="3" fillId="5" borderId="0" xfId="2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43" fontId="2" fillId="5" borderId="0" xfId="2" applyFont="1" applyFill="1" applyAlignment="1">
      <alignment horizontal="center" vertical="center" wrapText="1"/>
    </xf>
    <xf numFmtId="0" fontId="7" fillId="5" borderId="2" xfId="1" applyFont="1" applyFill="1" applyBorder="1" applyAlignment="1">
      <alignment horizontal="left" vertical="center" wrapText="1"/>
    </xf>
    <xf numFmtId="164" fontId="7" fillId="5" borderId="2" xfId="1" applyNumberFormat="1" applyFont="1" applyFill="1" applyBorder="1" applyAlignment="1">
      <alignment horizontal="center" vertical="center" wrapText="1"/>
    </xf>
    <xf numFmtId="0" fontId="0" fillId="5" borderId="7" xfId="0" applyFill="1" applyBorder="1"/>
    <xf numFmtId="0" fontId="3" fillId="5" borderId="2" xfId="0" applyFont="1" applyFill="1" applyBorder="1"/>
    <xf numFmtId="43" fontId="3" fillId="5" borderId="2" xfId="0" applyNumberFormat="1" applyFont="1" applyFill="1" applyBorder="1"/>
    <xf numFmtId="0" fontId="5" fillId="5" borderId="2" xfId="0" applyFont="1" applyFill="1" applyBorder="1" applyAlignment="1">
      <alignment horizontal="left" vertical="center" wrapText="1"/>
    </xf>
    <xf numFmtId="164" fontId="5" fillId="5" borderId="2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3" fontId="2" fillId="5" borderId="2" xfId="2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5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A9" sqref="A9"/>
    </sheetView>
  </sheetViews>
  <sheetFormatPr defaultRowHeight="15" outlineLevelRow="2"/>
  <cols>
    <col min="1" max="1" width="59.5703125" style="50" customWidth="1"/>
    <col min="2" max="2" width="15.5703125" style="51" hidden="1" customWidth="1"/>
    <col min="3" max="3" width="17.42578125" style="52" customWidth="1"/>
    <col min="4" max="4" width="9.28515625" style="52" customWidth="1"/>
    <col min="5" max="5" width="14.42578125" style="52" customWidth="1"/>
    <col min="6" max="6" width="17.28515625" style="10" customWidth="1"/>
    <col min="7" max="16384" width="9.140625" style="10"/>
  </cols>
  <sheetData>
    <row r="1" spans="1:6" ht="46.5" customHeight="1">
      <c r="A1" s="60" t="s">
        <v>9</v>
      </c>
      <c r="B1" s="60"/>
      <c r="C1" s="60"/>
      <c r="D1" s="60"/>
      <c r="E1" s="60"/>
    </row>
    <row r="2" spans="1:6" ht="17.25" customHeight="1">
      <c r="A2" s="11" t="s">
        <v>34</v>
      </c>
      <c r="B2" s="12" t="s">
        <v>8</v>
      </c>
      <c r="C2" s="62" t="s">
        <v>36</v>
      </c>
      <c r="D2" s="62"/>
      <c r="E2" s="62"/>
    </row>
    <row r="3" spans="1:6" ht="57">
      <c r="A3" s="13" t="s">
        <v>3</v>
      </c>
      <c r="B3" s="14" t="s">
        <v>0</v>
      </c>
      <c r="C3" s="15" t="s">
        <v>26</v>
      </c>
      <c r="D3" s="16" t="s">
        <v>1</v>
      </c>
      <c r="E3" s="15" t="s">
        <v>2</v>
      </c>
    </row>
    <row r="4" spans="1:6">
      <c r="A4" s="13" t="s">
        <v>37</v>
      </c>
      <c r="B4" s="14"/>
      <c r="C4" s="15">
        <v>106300.8</v>
      </c>
      <c r="D4" s="16"/>
      <c r="E4" s="15"/>
    </row>
    <row r="5" spans="1:6">
      <c r="A5" s="63" t="s">
        <v>145</v>
      </c>
      <c r="B5" s="64"/>
      <c r="C5" s="64"/>
      <c r="D5" s="64"/>
      <c r="E5" s="65"/>
    </row>
    <row r="6" spans="1:6" ht="18" customHeight="1">
      <c r="A6" s="13" t="s">
        <v>38</v>
      </c>
      <c r="B6" s="14"/>
      <c r="C6" s="15">
        <v>645165.31999999995</v>
      </c>
      <c r="D6" s="16"/>
      <c r="E6" s="15"/>
    </row>
    <row r="7" spans="1:6" ht="16.5" customHeight="1">
      <c r="A7" s="13" t="s">
        <v>39</v>
      </c>
      <c r="B7" s="14"/>
      <c r="C7" s="15">
        <v>648843.06999999995</v>
      </c>
      <c r="D7" s="16"/>
      <c r="E7" s="15"/>
    </row>
    <row r="8" spans="1:6">
      <c r="A8" s="13" t="s">
        <v>149</v>
      </c>
      <c r="B8" s="14"/>
      <c r="C8" s="15">
        <f>C7-C6</f>
        <v>3677.75</v>
      </c>
      <c r="D8" s="16"/>
      <c r="E8" s="15"/>
    </row>
    <row r="9" spans="1:6">
      <c r="A9" s="13" t="s">
        <v>10</v>
      </c>
      <c r="B9" s="14"/>
      <c r="C9" s="15">
        <f>C10+C11</f>
        <v>218265.1</v>
      </c>
      <c r="D9" s="16"/>
      <c r="E9" s="15"/>
    </row>
    <row r="10" spans="1:6">
      <c r="A10" s="53" t="s">
        <v>11</v>
      </c>
      <c r="B10" s="54"/>
      <c r="C10" s="19">
        <f>300*12+265.5*12</f>
        <v>6786</v>
      </c>
      <c r="D10" s="16"/>
      <c r="E10" s="19"/>
    </row>
    <row r="11" spans="1:6">
      <c r="A11" s="53" t="s">
        <v>35</v>
      </c>
      <c r="B11" s="54"/>
      <c r="C11" s="19">
        <v>211479.1</v>
      </c>
      <c r="D11" s="16"/>
      <c r="E11" s="19"/>
    </row>
    <row r="12" spans="1:6">
      <c r="A12" s="17" t="s">
        <v>40</v>
      </c>
      <c r="B12" s="18"/>
      <c r="C12" s="15">
        <f>C6+C9</f>
        <v>863430.41999999993</v>
      </c>
      <c r="D12" s="19"/>
      <c r="E12" s="19"/>
    </row>
    <row r="13" spans="1:6">
      <c r="A13" s="61" t="s">
        <v>12</v>
      </c>
      <c r="B13" s="61"/>
      <c r="C13" s="61"/>
      <c r="D13" s="61"/>
      <c r="E13" s="61"/>
    </row>
    <row r="14" spans="1:6" ht="29.25" thickBot="1">
      <c r="A14" s="11" t="s">
        <v>14</v>
      </c>
      <c r="B14" s="12" t="e">
        <f>#REF!</f>
        <v>#REF!</v>
      </c>
      <c r="C14" s="20">
        <f>C15+C16</f>
        <v>91801.290000000008</v>
      </c>
      <c r="D14" s="21"/>
      <c r="E14" s="21"/>
      <c r="F14" s="22"/>
    </row>
    <row r="15" spans="1:6" s="24" customFormat="1" ht="15.75" outlineLevel="2" thickBot="1">
      <c r="A15" s="23" t="s">
        <v>86</v>
      </c>
      <c r="B15" s="23" t="s">
        <v>71</v>
      </c>
      <c r="C15" s="23">
        <v>47517.74</v>
      </c>
      <c r="D15" s="23" t="s">
        <v>4</v>
      </c>
      <c r="E15" s="23">
        <v>12439.2</v>
      </c>
    </row>
    <row r="16" spans="1:6" s="24" customFormat="1" ht="15.75" outlineLevel="2" thickBot="1">
      <c r="A16" s="23" t="s">
        <v>85</v>
      </c>
      <c r="B16" s="23" t="s">
        <v>72</v>
      </c>
      <c r="C16" s="23">
        <v>44283.55</v>
      </c>
      <c r="D16" s="23" t="s">
        <v>4</v>
      </c>
      <c r="E16" s="23">
        <v>12439.2</v>
      </c>
    </row>
    <row r="17" spans="1:7" ht="29.25" thickBot="1">
      <c r="A17" s="11" t="s">
        <v>15</v>
      </c>
      <c r="B17" s="12" t="e">
        <f>#REF!</f>
        <v>#REF!</v>
      </c>
      <c r="C17" s="20">
        <f>C18+C19</f>
        <v>39307.86</v>
      </c>
      <c r="D17" s="21"/>
      <c r="E17" s="21"/>
    </row>
    <row r="18" spans="1:7" s="24" customFormat="1" ht="15.75" outlineLevel="2" thickBot="1">
      <c r="A18" s="23" t="s">
        <v>68</v>
      </c>
      <c r="B18" s="23" t="s">
        <v>68</v>
      </c>
      <c r="C18" s="23">
        <v>21395.4</v>
      </c>
      <c r="D18" s="23" t="s">
        <v>4</v>
      </c>
      <c r="E18" s="23">
        <v>12439.2</v>
      </c>
    </row>
    <row r="19" spans="1:7" s="24" customFormat="1" ht="15.75" outlineLevel="2" thickBot="1">
      <c r="A19" s="23" t="s">
        <v>84</v>
      </c>
      <c r="B19" s="23" t="s">
        <v>84</v>
      </c>
      <c r="C19" s="23">
        <v>17912.46</v>
      </c>
      <c r="D19" s="23" t="s">
        <v>4</v>
      </c>
      <c r="E19" s="23">
        <v>12439.2</v>
      </c>
    </row>
    <row r="20" spans="1:7" ht="27.75" customHeight="1" thickBot="1">
      <c r="A20" s="11" t="s">
        <v>16</v>
      </c>
      <c r="B20" s="25" t="e">
        <f>#REF!+#REF!</f>
        <v>#REF!</v>
      </c>
      <c r="C20" s="20">
        <f>C21+C22</f>
        <v>53746.2</v>
      </c>
      <c r="D20" s="26"/>
      <c r="E20" s="21"/>
    </row>
    <row r="21" spans="1:7" s="24" customFormat="1" ht="15.75" outlineLevel="2" thickBot="1">
      <c r="A21" s="23" t="s">
        <v>48</v>
      </c>
      <c r="B21" s="23" t="s">
        <v>48</v>
      </c>
      <c r="C21" s="23">
        <v>26900</v>
      </c>
      <c r="D21" s="23" t="s">
        <v>13</v>
      </c>
      <c r="E21" s="23">
        <v>500</v>
      </c>
    </row>
    <row r="22" spans="1:7" s="24" customFormat="1" ht="15.75" outlineLevel="2" thickBot="1">
      <c r="A22" s="23" t="s">
        <v>49</v>
      </c>
      <c r="B22" s="23" t="s">
        <v>49</v>
      </c>
      <c r="C22" s="23">
        <v>26846.2</v>
      </c>
      <c r="D22" s="23" t="s">
        <v>13</v>
      </c>
      <c r="E22" s="23">
        <v>499</v>
      </c>
    </row>
    <row r="23" spans="1:7" ht="43.5" thickBot="1">
      <c r="A23" s="11" t="s">
        <v>17</v>
      </c>
      <c r="B23" s="12"/>
      <c r="C23" s="20">
        <f>C24+C25+C26+C27+C28+C29</f>
        <v>37752.980000000003</v>
      </c>
      <c r="D23" s="21"/>
      <c r="E23" s="21"/>
    </row>
    <row r="24" spans="1:7" s="24" customFormat="1" ht="15.75" outlineLevel="2" thickBot="1">
      <c r="A24" s="23" t="s">
        <v>140</v>
      </c>
      <c r="B24" s="23" t="s">
        <v>50</v>
      </c>
      <c r="C24" s="23">
        <v>1741.49</v>
      </c>
      <c r="D24" s="23" t="s">
        <v>4</v>
      </c>
      <c r="E24" s="23">
        <v>12439.2</v>
      </c>
    </row>
    <row r="25" spans="1:7" s="24" customFormat="1" ht="15.75" outlineLevel="2" thickBot="1">
      <c r="A25" s="23" t="s">
        <v>138</v>
      </c>
      <c r="B25" s="23" t="s">
        <v>51</v>
      </c>
      <c r="C25" s="23">
        <v>1679.3</v>
      </c>
      <c r="D25" s="23" t="s">
        <v>4</v>
      </c>
      <c r="E25" s="23">
        <v>12439.2</v>
      </c>
    </row>
    <row r="26" spans="1:7" s="24" customFormat="1" ht="15.75" outlineLevel="2" thickBot="1">
      <c r="A26" s="23" t="s">
        <v>103</v>
      </c>
      <c r="B26" s="23" t="s">
        <v>76</v>
      </c>
      <c r="C26" s="23">
        <v>1368.31</v>
      </c>
      <c r="D26" s="23" t="s">
        <v>4</v>
      </c>
      <c r="E26" s="23">
        <v>12439.2</v>
      </c>
    </row>
    <row r="27" spans="1:7" s="24" customFormat="1" ht="15.75" outlineLevel="2" thickBot="1">
      <c r="A27" s="23" t="s">
        <v>88</v>
      </c>
      <c r="B27" s="23" t="s">
        <v>87</v>
      </c>
      <c r="C27" s="23">
        <v>1368.32</v>
      </c>
      <c r="D27" s="23" t="s">
        <v>4</v>
      </c>
      <c r="E27" s="23">
        <v>12439.2</v>
      </c>
    </row>
    <row r="28" spans="1:7" s="24" customFormat="1" ht="15.75" outlineLevel="2" thickBot="1">
      <c r="A28" s="23" t="s">
        <v>100</v>
      </c>
      <c r="B28" s="23" t="s">
        <v>18</v>
      </c>
      <c r="C28" s="23">
        <v>15797.78</v>
      </c>
      <c r="D28" s="23" t="s">
        <v>4</v>
      </c>
      <c r="E28" s="23">
        <v>12439.2</v>
      </c>
    </row>
    <row r="29" spans="1:7" s="24" customFormat="1" ht="15.75" outlineLevel="2" thickBot="1">
      <c r="A29" s="23" t="s">
        <v>98</v>
      </c>
      <c r="B29" s="23" t="s">
        <v>77</v>
      </c>
      <c r="C29" s="23">
        <v>15797.78</v>
      </c>
      <c r="D29" s="23" t="s">
        <v>4</v>
      </c>
      <c r="E29" s="23">
        <v>12439.2</v>
      </c>
    </row>
    <row r="30" spans="1:7" ht="43.5" outlineLevel="1" thickBot="1">
      <c r="A30" s="11" t="s">
        <v>20</v>
      </c>
      <c r="B30" s="27"/>
      <c r="C30" s="28">
        <f>SUM(C31:C38)</f>
        <v>7733.0599999999995</v>
      </c>
      <c r="D30" s="29"/>
      <c r="E30" s="29"/>
      <c r="F30" s="22"/>
      <c r="G30" s="22"/>
    </row>
    <row r="31" spans="1:7" s="24" customFormat="1" ht="15.75" outlineLevel="2" thickBot="1">
      <c r="A31" s="23" t="s">
        <v>54</v>
      </c>
      <c r="B31" s="23" t="s">
        <v>54</v>
      </c>
      <c r="C31" s="23">
        <v>395.71</v>
      </c>
      <c r="D31" s="23" t="s">
        <v>5</v>
      </c>
      <c r="E31" s="23">
        <v>1</v>
      </c>
    </row>
    <row r="32" spans="1:7" s="24" customFormat="1" ht="15.75" outlineLevel="2" thickBot="1">
      <c r="A32" s="23" t="s">
        <v>133</v>
      </c>
      <c r="B32" s="23" t="s">
        <v>33</v>
      </c>
      <c r="C32" s="23">
        <v>431.2</v>
      </c>
      <c r="D32" s="23" t="s">
        <v>5</v>
      </c>
      <c r="E32" s="23">
        <v>2</v>
      </c>
    </row>
    <row r="33" spans="1:5" s="24" customFormat="1" ht="15.75" outlineLevel="2" thickBot="1">
      <c r="A33" s="23" t="s">
        <v>55</v>
      </c>
      <c r="B33" s="23" t="s">
        <v>55</v>
      </c>
      <c r="C33" s="23">
        <v>268.55</v>
      </c>
      <c r="D33" s="23" t="s">
        <v>6</v>
      </c>
      <c r="E33" s="23">
        <v>1.5</v>
      </c>
    </row>
    <row r="34" spans="1:5" s="24" customFormat="1" ht="15.75" outlineLevel="2" thickBot="1">
      <c r="A34" s="23" t="s">
        <v>56</v>
      </c>
      <c r="B34" s="23" t="s">
        <v>56</v>
      </c>
      <c r="C34" s="23">
        <v>835.38</v>
      </c>
      <c r="D34" s="23" t="s">
        <v>5</v>
      </c>
      <c r="E34" s="23">
        <v>1</v>
      </c>
    </row>
    <row r="35" spans="1:5" s="24" customFormat="1" ht="15.75" outlineLevel="2" thickBot="1">
      <c r="A35" s="23" t="s">
        <v>60</v>
      </c>
      <c r="B35" s="23" t="s">
        <v>60</v>
      </c>
      <c r="C35" s="23">
        <v>2497.5</v>
      </c>
      <c r="D35" s="23" t="s">
        <v>5</v>
      </c>
      <c r="E35" s="23">
        <v>1</v>
      </c>
    </row>
    <row r="36" spans="1:5" s="24" customFormat="1" ht="15.75" outlineLevel="2" thickBot="1">
      <c r="A36" s="23" t="s">
        <v>61</v>
      </c>
      <c r="B36" s="23" t="s">
        <v>61</v>
      </c>
      <c r="C36" s="23">
        <v>813.65</v>
      </c>
      <c r="D36" s="23" t="s">
        <v>5</v>
      </c>
      <c r="E36" s="23">
        <v>1</v>
      </c>
    </row>
    <row r="37" spans="1:5" s="24" customFormat="1" ht="15.75" outlineLevel="2" thickBot="1">
      <c r="A37" s="23" t="s">
        <v>106</v>
      </c>
      <c r="B37" s="23" t="s">
        <v>74</v>
      </c>
      <c r="C37" s="23">
        <v>839.4</v>
      </c>
      <c r="D37" s="23" t="s">
        <v>6</v>
      </c>
      <c r="E37" s="23">
        <v>5</v>
      </c>
    </row>
    <row r="38" spans="1:5" s="24" customFormat="1" ht="15.75" outlineLevel="2" thickBot="1">
      <c r="A38" s="23" t="s">
        <v>32</v>
      </c>
      <c r="B38" s="23" t="s">
        <v>32</v>
      </c>
      <c r="C38" s="23">
        <v>1651.67</v>
      </c>
      <c r="D38" s="23" t="s">
        <v>5</v>
      </c>
      <c r="E38" s="23">
        <v>19</v>
      </c>
    </row>
    <row r="39" spans="1:5" s="33" customFormat="1" ht="57.75" outlineLevel="2" thickBot="1">
      <c r="A39" s="11" t="s">
        <v>21</v>
      </c>
      <c r="B39" s="30" t="e">
        <f>SUM(#REF!)</f>
        <v>#REF!</v>
      </c>
      <c r="C39" s="31">
        <f>SUM(C40:C49)</f>
        <v>11577.15</v>
      </c>
      <c r="D39" s="32"/>
      <c r="E39" s="32"/>
    </row>
    <row r="40" spans="1:5" s="24" customFormat="1" ht="15.75" outlineLevel="2" thickBot="1">
      <c r="A40" s="23" t="s">
        <v>52</v>
      </c>
      <c r="B40" s="23" t="s">
        <v>52</v>
      </c>
      <c r="C40" s="23">
        <v>4046.8</v>
      </c>
      <c r="D40" s="23" t="s">
        <v>53</v>
      </c>
      <c r="E40" s="23">
        <v>5</v>
      </c>
    </row>
    <row r="41" spans="1:5" s="24" customFormat="1" ht="15.75" outlineLevel="2" thickBot="1">
      <c r="A41" s="23" t="s">
        <v>25</v>
      </c>
      <c r="B41" s="23" t="s">
        <v>25</v>
      </c>
      <c r="C41" s="23">
        <v>289.19</v>
      </c>
      <c r="D41" s="23" t="s">
        <v>5</v>
      </c>
      <c r="E41" s="23">
        <v>1</v>
      </c>
    </row>
    <row r="42" spans="1:5" s="24" customFormat="1" ht="15.75" outlineLevel="2" thickBot="1">
      <c r="A42" s="23" t="s">
        <v>59</v>
      </c>
      <c r="B42" s="23" t="s">
        <v>59</v>
      </c>
      <c r="C42" s="23">
        <v>531.02</v>
      </c>
      <c r="D42" s="23" t="s">
        <v>6</v>
      </c>
      <c r="E42" s="23">
        <v>1.4</v>
      </c>
    </row>
    <row r="43" spans="1:5" s="24" customFormat="1" ht="15.75" outlineLevel="2" thickBot="1">
      <c r="A43" s="23" t="s">
        <v>62</v>
      </c>
      <c r="B43" s="23" t="s">
        <v>62</v>
      </c>
      <c r="C43" s="23">
        <v>3194.58</v>
      </c>
      <c r="D43" s="23" t="s">
        <v>63</v>
      </c>
      <c r="E43" s="23">
        <v>2.5</v>
      </c>
    </row>
    <row r="44" spans="1:5" s="24" customFormat="1" ht="15.75" outlineLevel="2" thickBot="1">
      <c r="A44" s="23" t="s">
        <v>73</v>
      </c>
      <c r="B44" s="23" t="s">
        <v>73</v>
      </c>
      <c r="C44" s="23">
        <v>359.2</v>
      </c>
      <c r="D44" s="23" t="s">
        <v>5</v>
      </c>
      <c r="E44" s="23">
        <v>2</v>
      </c>
    </row>
    <row r="45" spans="1:5" s="24" customFormat="1" ht="15.75" outlineLevel="2" thickBot="1">
      <c r="A45" s="23" t="s">
        <v>75</v>
      </c>
      <c r="B45" s="23" t="s">
        <v>75</v>
      </c>
      <c r="C45" s="23">
        <v>81.41</v>
      </c>
      <c r="D45" s="23" t="s">
        <v>6</v>
      </c>
      <c r="E45" s="23">
        <v>1</v>
      </c>
    </row>
    <row r="46" spans="1:5" s="24" customFormat="1" ht="15.75" outlineLevel="2" thickBot="1">
      <c r="A46" s="23" t="s">
        <v>78</v>
      </c>
      <c r="B46" s="23" t="s">
        <v>78</v>
      </c>
      <c r="C46" s="23">
        <v>987.14</v>
      </c>
      <c r="D46" s="23" t="s">
        <v>5</v>
      </c>
      <c r="E46" s="23">
        <v>1</v>
      </c>
    </row>
    <row r="47" spans="1:5" s="24" customFormat="1" ht="15.75" outlineLevel="2" thickBot="1">
      <c r="A47" s="23" t="s">
        <v>79</v>
      </c>
      <c r="B47" s="23" t="s">
        <v>79</v>
      </c>
      <c r="C47" s="23">
        <v>540.28</v>
      </c>
      <c r="D47" s="23" t="s">
        <v>80</v>
      </c>
      <c r="E47" s="23">
        <v>2</v>
      </c>
    </row>
    <row r="48" spans="1:5" s="24" customFormat="1" ht="15.75" outlineLevel="2" thickBot="1">
      <c r="A48" s="23" t="s">
        <v>81</v>
      </c>
      <c r="B48" s="23" t="s">
        <v>81</v>
      </c>
      <c r="C48" s="23">
        <v>932.54</v>
      </c>
      <c r="D48" s="23" t="s">
        <v>82</v>
      </c>
      <c r="E48" s="23">
        <v>1</v>
      </c>
    </row>
    <row r="49" spans="1:5" s="24" customFormat="1" ht="15.75" outlineLevel="2" thickBot="1">
      <c r="A49" s="23" t="s">
        <v>92</v>
      </c>
      <c r="B49" s="23" t="s">
        <v>83</v>
      </c>
      <c r="C49" s="23">
        <v>614.99</v>
      </c>
      <c r="D49" s="23" t="s">
        <v>5</v>
      </c>
      <c r="E49" s="23">
        <v>1</v>
      </c>
    </row>
    <row r="50" spans="1:5" s="33" customFormat="1" ht="28.5" outlineLevel="2">
      <c r="A50" s="11" t="s">
        <v>27</v>
      </c>
      <c r="B50" s="30" t="e">
        <f>#REF!+#REF!</f>
        <v>#REF!</v>
      </c>
      <c r="C50" s="31">
        <v>0</v>
      </c>
      <c r="D50" s="32"/>
      <c r="E50" s="32"/>
    </row>
    <row r="51" spans="1:5" s="33" customFormat="1" ht="29.25" outlineLevel="2" thickBot="1">
      <c r="A51" s="11" t="s">
        <v>28</v>
      </c>
      <c r="B51" s="30">
        <f>SUM(B52:B53)</f>
        <v>0</v>
      </c>
      <c r="C51" s="31">
        <f>C52+C53</f>
        <v>100757.51999999999</v>
      </c>
      <c r="D51" s="32"/>
      <c r="E51" s="32"/>
    </row>
    <row r="52" spans="1:5" s="24" customFormat="1" ht="15.75" outlineLevel="2" thickBot="1">
      <c r="A52" s="23" t="s">
        <v>118</v>
      </c>
      <c r="B52" s="23" t="s">
        <v>66</v>
      </c>
      <c r="C52" s="23">
        <v>49508.02</v>
      </c>
      <c r="D52" s="23" t="s">
        <v>4</v>
      </c>
      <c r="E52" s="23">
        <v>12439.2</v>
      </c>
    </row>
    <row r="53" spans="1:5" s="24" customFormat="1" ht="15.75" outlineLevel="2" thickBot="1">
      <c r="A53" s="23" t="s">
        <v>116</v>
      </c>
      <c r="B53" s="23" t="s">
        <v>67</v>
      </c>
      <c r="C53" s="23">
        <v>51249.5</v>
      </c>
      <c r="D53" s="23" t="s">
        <v>4</v>
      </c>
      <c r="E53" s="23">
        <v>12439.2</v>
      </c>
    </row>
    <row r="54" spans="1:5" s="33" customFormat="1" ht="28.5" outlineLevel="2">
      <c r="A54" s="11" t="s">
        <v>29</v>
      </c>
      <c r="B54" s="30" t="e">
        <f>#REF!</f>
        <v>#REF!</v>
      </c>
      <c r="C54" s="31">
        <v>0</v>
      </c>
      <c r="D54" s="32"/>
      <c r="E54" s="32"/>
    </row>
    <row r="55" spans="1:5" s="33" customFormat="1" ht="28.5" outlineLevel="2">
      <c r="A55" s="11" t="s">
        <v>30</v>
      </c>
      <c r="B55" s="30" t="e">
        <f>#REF!+#REF!</f>
        <v>#REF!</v>
      </c>
      <c r="C55" s="31">
        <v>0</v>
      </c>
      <c r="D55" s="32"/>
      <c r="E55" s="32"/>
    </row>
    <row r="56" spans="1:5" s="33" customFormat="1" ht="28.5" outlineLevel="2">
      <c r="A56" s="11" t="s">
        <v>31</v>
      </c>
      <c r="B56" s="30" t="e">
        <f>#REF!</f>
        <v>#REF!</v>
      </c>
      <c r="C56" s="31">
        <v>0</v>
      </c>
      <c r="D56" s="32"/>
      <c r="E56" s="32"/>
    </row>
    <row r="57" spans="1:5" s="33" customFormat="1" ht="29.25" outlineLevel="2" thickBot="1">
      <c r="A57" s="11" t="s">
        <v>22</v>
      </c>
      <c r="B57" s="30" t="e">
        <f>B59+#REF!</f>
        <v>#VALUE!</v>
      </c>
      <c r="C57" s="31">
        <f>C58+C59</f>
        <v>17290.48</v>
      </c>
      <c r="D57" s="32"/>
      <c r="E57" s="32"/>
    </row>
    <row r="58" spans="1:5" s="24" customFormat="1" ht="15.75" outlineLevel="2" thickBot="1">
      <c r="A58" s="23" t="s">
        <v>64</v>
      </c>
      <c r="B58" s="23" t="s">
        <v>64</v>
      </c>
      <c r="C58" s="23">
        <v>7090.34</v>
      </c>
      <c r="D58" s="23" t="s">
        <v>4</v>
      </c>
      <c r="E58" s="23">
        <v>12439.2</v>
      </c>
    </row>
    <row r="59" spans="1:5" s="24" customFormat="1" ht="15.75" outlineLevel="2" thickBot="1">
      <c r="A59" s="23" t="s">
        <v>65</v>
      </c>
      <c r="B59" s="23" t="s">
        <v>65</v>
      </c>
      <c r="C59" s="23">
        <v>10200.14</v>
      </c>
      <c r="D59" s="23" t="s">
        <v>4</v>
      </c>
      <c r="E59" s="23">
        <v>12439.2</v>
      </c>
    </row>
    <row r="60" spans="1:5" s="33" customFormat="1" ht="43.5" outlineLevel="2" thickBot="1">
      <c r="A60" s="11" t="s">
        <v>23</v>
      </c>
      <c r="B60" s="30" t="e">
        <f>#REF!</f>
        <v>#REF!</v>
      </c>
      <c r="C60" s="31">
        <f>C61+C62</f>
        <v>3265.92</v>
      </c>
      <c r="D60" s="32"/>
      <c r="E60" s="32"/>
    </row>
    <row r="61" spans="1:5" s="24" customFormat="1" ht="15.75" outlineLevel="2" thickBot="1">
      <c r="A61" s="23" t="s">
        <v>19</v>
      </c>
      <c r="B61" s="23" t="s">
        <v>19</v>
      </c>
      <c r="C61" s="23">
        <v>544.32000000000005</v>
      </c>
      <c r="D61" s="23" t="s">
        <v>4</v>
      </c>
      <c r="E61" s="23">
        <v>378</v>
      </c>
    </row>
    <row r="62" spans="1:5" s="24" customFormat="1" ht="15.75" outlineLevel="2" thickBot="1">
      <c r="A62" s="23" t="s">
        <v>19</v>
      </c>
      <c r="B62" s="23" t="s">
        <v>19</v>
      </c>
      <c r="C62" s="23">
        <v>2721.6</v>
      </c>
      <c r="D62" s="23" t="s">
        <v>4</v>
      </c>
      <c r="E62" s="23">
        <v>1890</v>
      </c>
    </row>
    <row r="63" spans="1:5" s="33" customFormat="1" ht="57.75" outlineLevel="2" thickBot="1">
      <c r="A63" s="11" t="s">
        <v>24</v>
      </c>
      <c r="B63" s="30" t="e">
        <f>SUM(#REF!)</f>
        <v>#REF!</v>
      </c>
      <c r="C63" s="31">
        <f>SUM(C64:C67)</f>
        <v>48935.82</v>
      </c>
      <c r="D63" s="32"/>
      <c r="E63" s="32"/>
    </row>
    <row r="64" spans="1:5" s="24" customFormat="1" ht="15.75" outlineLevel="2" thickBot="1">
      <c r="A64" s="23" t="s">
        <v>129</v>
      </c>
      <c r="B64" s="23" t="s">
        <v>57</v>
      </c>
      <c r="C64" s="23">
        <v>211.47</v>
      </c>
      <c r="D64" s="23" t="s">
        <v>4</v>
      </c>
      <c r="E64" s="23">
        <v>12439.2</v>
      </c>
    </row>
    <row r="65" spans="1:6" s="24" customFormat="1" ht="15.75" outlineLevel="2" thickBot="1">
      <c r="A65" s="23" t="s">
        <v>127</v>
      </c>
      <c r="B65" s="23" t="s">
        <v>58</v>
      </c>
      <c r="C65" s="23">
        <v>211.47</v>
      </c>
      <c r="D65" s="23" t="s">
        <v>4</v>
      </c>
      <c r="E65" s="23">
        <v>12439.2</v>
      </c>
    </row>
    <row r="66" spans="1:6" s="24" customFormat="1" ht="15.75" outlineLevel="2" thickBot="1">
      <c r="A66" s="23" t="s">
        <v>113</v>
      </c>
      <c r="B66" s="23" t="s">
        <v>69</v>
      </c>
      <c r="C66" s="23">
        <v>24878.400000000001</v>
      </c>
      <c r="D66" s="23" t="s">
        <v>4</v>
      </c>
      <c r="E66" s="23">
        <v>12439.2</v>
      </c>
    </row>
    <row r="67" spans="1:6" s="24" customFormat="1" outlineLevel="2">
      <c r="A67" s="55" t="s">
        <v>111</v>
      </c>
      <c r="B67" s="55" t="s">
        <v>70</v>
      </c>
      <c r="C67" s="55">
        <v>23634.48</v>
      </c>
      <c r="D67" s="55" t="s">
        <v>4</v>
      </c>
      <c r="E67" s="55">
        <v>12439.2</v>
      </c>
    </row>
    <row r="68" spans="1:6" s="24" customFormat="1" ht="36" customHeight="1" outlineLevel="2">
      <c r="A68" s="56" t="s">
        <v>146</v>
      </c>
      <c r="B68" s="56"/>
      <c r="C68" s="57">
        <f>C69</f>
        <v>2880</v>
      </c>
      <c r="D68" s="56"/>
      <c r="E68" s="56"/>
    </row>
    <row r="69" spans="1:6" s="33" customFormat="1" ht="45" outlineLevel="2">
      <c r="A69" s="58" t="s">
        <v>147</v>
      </c>
      <c r="B69" s="59">
        <f>C69/1.18</f>
        <v>2440.6779661016949</v>
      </c>
      <c r="C69" s="34">
        <f>E69*5*12</f>
        <v>2880</v>
      </c>
      <c r="D69" s="26" t="s">
        <v>7</v>
      </c>
      <c r="E69" s="34">
        <v>48</v>
      </c>
    </row>
    <row r="70" spans="1:6" s="33" customFormat="1" outlineLevel="2">
      <c r="A70" s="35" t="s">
        <v>41</v>
      </c>
      <c r="B70" s="36" t="e">
        <f>B14+B17+B20+#REF!+B39+B50+B51+B54+B55+B56+B57+B60+B63+#REF!</f>
        <v>#REF!</v>
      </c>
      <c r="C70" s="31">
        <f>C14++C17+C20+C23+C30+C39+C50+C51+C55+C56+C57+C60+C63</f>
        <v>412168.28</v>
      </c>
      <c r="D70" s="32"/>
      <c r="E70" s="32"/>
    </row>
    <row r="71" spans="1:6" s="33" customFormat="1" outlineLevel="2">
      <c r="A71" s="35" t="s">
        <v>42</v>
      </c>
      <c r="B71" s="37"/>
      <c r="C71" s="31">
        <f>C70*1.18+C68</f>
        <v>489238.57040000003</v>
      </c>
      <c r="D71" s="32"/>
      <c r="E71" s="32"/>
    </row>
    <row r="72" spans="1:6" s="33" customFormat="1" outlineLevel="2">
      <c r="A72" s="35" t="s">
        <v>43</v>
      </c>
      <c r="B72" s="37"/>
      <c r="C72" s="31">
        <f>C4+C6+C9-C71</f>
        <v>480492.64959999995</v>
      </c>
      <c r="D72" s="32"/>
      <c r="E72" s="32"/>
    </row>
    <row r="73" spans="1:6" s="33" customFormat="1" ht="28.5" outlineLevel="2">
      <c r="A73" s="11" t="s">
        <v>148</v>
      </c>
      <c r="B73" s="30"/>
      <c r="C73" s="31">
        <f>C72+C8</f>
        <v>484170.39959999995</v>
      </c>
      <c r="D73" s="32"/>
      <c r="E73" s="32"/>
    </row>
    <row r="74" spans="1:6" s="33" customFormat="1" outlineLevel="2">
      <c r="A74" s="38"/>
      <c r="B74" s="39"/>
      <c r="C74" s="40"/>
      <c r="D74" s="40"/>
      <c r="E74" s="40"/>
    </row>
    <row r="75" spans="1:6" s="33" customFormat="1" outlineLevel="2">
      <c r="A75" s="38"/>
      <c r="B75" s="39"/>
      <c r="C75" s="40"/>
      <c r="D75" s="40"/>
      <c r="E75" s="40"/>
    </row>
    <row r="76" spans="1:6">
      <c r="A76" s="41"/>
      <c r="B76" s="42"/>
      <c r="C76" s="43"/>
      <c r="D76" s="44"/>
      <c r="E76" s="44"/>
    </row>
    <row r="77" spans="1:6">
      <c r="A77" s="45"/>
      <c r="B77" s="46"/>
      <c r="C77" s="47"/>
      <c r="D77" s="47"/>
      <c r="E77" s="47"/>
    </row>
    <row r="78" spans="1:6" s="33" customFormat="1" outlineLevel="2">
      <c r="A78" s="38"/>
      <c r="B78" s="39"/>
      <c r="C78" s="40"/>
      <c r="D78" s="40"/>
      <c r="E78" s="40"/>
    </row>
    <row r="79" spans="1:6">
      <c r="A79" s="41"/>
      <c r="B79" s="48"/>
      <c r="C79" s="43"/>
      <c r="D79" s="44"/>
      <c r="E79" s="44"/>
      <c r="F79" s="22"/>
    </row>
    <row r="80" spans="1:6" ht="16.5" customHeight="1">
      <c r="A80" s="41"/>
      <c r="B80" s="49"/>
      <c r="C80" s="43"/>
      <c r="D80" s="44"/>
      <c r="E80" s="44"/>
    </row>
    <row r="81" spans="1:5">
      <c r="A81" s="41"/>
      <c r="B81" s="49"/>
      <c r="C81" s="43"/>
      <c r="D81" s="44"/>
      <c r="E81" s="44"/>
    </row>
    <row r="82" spans="1:5">
      <c r="A82" s="41"/>
      <c r="B82" s="49"/>
      <c r="C82" s="43"/>
      <c r="D82" s="43"/>
      <c r="E82" s="44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3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85"/>
  <sheetViews>
    <sheetView topLeftCell="A62" workbookViewId="0">
      <selection activeCell="A53" activeCellId="3" sqref="A27:XFD27 A29:XFD29 A51:XFD51 A53:XFD53"/>
    </sheetView>
  </sheetViews>
  <sheetFormatPr defaultRowHeight="15" outlineLevelRow="2"/>
  <cols>
    <col min="1" max="1" width="0.140625" style="3" customWidth="1"/>
    <col min="2" max="2" width="50.7109375" style="3" customWidth="1"/>
    <col min="3" max="3" width="12.7109375" style="3" customWidth="1"/>
    <col min="4" max="4" width="7.7109375" style="3" customWidth="1"/>
    <col min="5" max="5" width="9.28515625" style="3" customWidth="1"/>
    <col min="6" max="16384" width="9.140625" style="3"/>
  </cols>
  <sheetData>
    <row r="2" spans="1:5">
      <c r="A2" s="3" t="s">
        <v>144</v>
      </c>
    </row>
    <row r="3" spans="1:5">
      <c r="A3" s="3" t="s">
        <v>143</v>
      </c>
    </row>
    <row r="4" spans="1:5" ht="15.75" thickBot="1"/>
    <row r="5" spans="1:5" ht="15.75" thickBot="1">
      <c r="A5" s="4"/>
      <c r="B5" s="4" t="s">
        <v>44</v>
      </c>
      <c r="C5" s="4" t="s">
        <v>45</v>
      </c>
      <c r="D5" s="4" t="s">
        <v>46</v>
      </c>
      <c r="E5" s="4" t="s">
        <v>47</v>
      </c>
    </row>
    <row r="6" spans="1:5" s="9" customFormat="1" ht="15.75" outlineLevel="2" thickBot="1">
      <c r="A6" s="8" t="s">
        <v>48</v>
      </c>
      <c r="B6" s="8" t="s">
        <v>48</v>
      </c>
      <c r="C6" s="8">
        <v>26900</v>
      </c>
      <c r="D6" s="8" t="s">
        <v>13</v>
      </c>
      <c r="E6" s="8">
        <v>500</v>
      </c>
    </row>
    <row r="7" spans="1:5" ht="15.75" outlineLevel="1" thickBot="1">
      <c r="A7" s="7" t="s">
        <v>142</v>
      </c>
      <c r="B7" s="5"/>
      <c r="C7" s="5">
        <f>SUBTOTAL(9,C6:C6)</f>
        <v>26900</v>
      </c>
      <c r="D7" s="5"/>
      <c r="E7" s="5">
        <f>SUBTOTAL(9,E6:E6)</f>
        <v>500</v>
      </c>
    </row>
    <row r="8" spans="1:5" s="9" customFormat="1" ht="15.75" outlineLevel="2" thickBot="1">
      <c r="A8" s="8" t="s">
        <v>49</v>
      </c>
      <c r="B8" s="8" t="s">
        <v>49</v>
      </c>
      <c r="C8" s="8">
        <v>26846.2</v>
      </c>
      <c r="D8" s="8" t="s">
        <v>13</v>
      </c>
      <c r="E8" s="8">
        <v>499</v>
      </c>
    </row>
    <row r="9" spans="1:5" ht="15.75" outlineLevel="1" thickBot="1">
      <c r="A9" s="6" t="s">
        <v>141</v>
      </c>
      <c r="B9" s="5"/>
      <c r="C9" s="5">
        <f>SUBTOTAL(9,C8:C8)</f>
        <v>26846.2</v>
      </c>
      <c r="D9" s="5"/>
      <c r="E9" s="5">
        <f>SUBTOTAL(9,E8:E8)</f>
        <v>499</v>
      </c>
    </row>
    <row r="10" spans="1:5" s="9" customFormat="1" ht="15.75" outlineLevel="2" thickBot="1">
      <c r="A10" s="8" t="s">
        <v>140</v>
      </c>
      <c r="B10" s="8" t="s">
        <v>50</v>
      </c>
      <c r="C10" s="8">
        <v>1741.49</v>
      </c>
      <c r="D10" s="8" t="s">
        <v>4</v>
      </c>
      <c r="E10" s="8">
        <v>12439.2</v>
      </c>
    </row>
    <row r="11" spans="1:5" ht="15.75" outlineLevel="1" thickBot="1">
      <c r="A11" s="6" t="s">
        <v>139</v>
      </c>
      <c r="B11" s="5"/>
      <c r="C11" s="5">
        <f>SUBTOTAL(9,C10:C10)</f>
        <v>1741.49</v>
      </c>
      <c r="D11" s="5"/>
      <c r="E11" s="5">
        <f>SUBTOTAL(9,E10:E10)</f>
        <v>12439.2</v>
      </c>
    </row>
    <row r="12" spans="1:5" s="9" customFormat="1" ht="15.75" outlineLevel="2" thickBot="1">
      <c r="A12" s="8" t="s">
        <v>138</v>
      </c>
      <c r="B12" s="8" t="s">
        <v>51</v>
      </c>
      <c r="C12" s="8">
        <v>1679.3</v>
      </c>
      <c r="D12" s="8" t="s">
        <v>4</v>
      </c>
      <c r="E12" s="8">
        <v>12439.2</v>
      </c>
    </row>
    <row r="13" spans="1:5" ht="15.75" outlineLevel="1" thickBot="1">
      <c r="A13" s="6" t="s">
        <v>137</v>
      </c>
      <c r="B13" s="5"/>
      <c r="C13" s="5">
        <f>SUBTOTAL(9,C12:C12)</f>
        <v>1679.3</v>
      </c>
      <c r="D13" s="5"/>
      <c r="E13" s="5">
        <f>SUBTOTAL(9,E12:E12)</f>
        <v>12439.2</v>
      </c>
    </row>
    <row r="14" spans="1:5" s="9" customFormat="1" ht="15.75" outlineLevel="2" thickBot="1">
      <c r="A14" s="8" t="s">
        <v>19</v>
      </c>
      <c r="B14" s="8" t="s">
        <v>19</v>
      </c>
      <c r="C14" s="8">
        <v>544.32000000000005</v>
      </c>
      <c r="D14" s="8" t="s">
        <v>4</v>
      </c>
      <c r="E14" s="8">
        <v>378</v>
      </c>
    </row>
    <row r="15" spans="1:5" s="9" customFormat="1" ht="15.75" outlineLevel="2" thickBot="1">
      <c r="A15" s="8" t="s">
        <v>19</v>
      </c>
      <c r="B15" s="8" t="s">
        <v>19</v>
      </c>
      <c r="C15" s="8">
        <v>2721.6</v>
      </c>
      <c r="D15" s="8" t="s">
        <v>4</v>
      </c>
      <c r="E15" s="8">
        <v>1890</v>
      </c>
    </row>
    <row r="16" spans="1:5" ht="15.75" outlineLevel="1" thickBot="1">
      <c r="A16" s="6" t="s">
        <v>136</v>
      </c>
      <c r="B16" s="5"/>
      <c r="C16" s="5">
        <f>SUBTOTAL(9,C14:C15)</f>
        <v>3265.92</v>
      </c>
      <c r="D16" s="5"/>
      <c r="E16" s="5">
        <f>SUBTOTAL(9,E14:E15)</f>
        <v>2268</v>
      </c>
    </row>
    <row r="17" spans="1:5" s="9" customFormat="1" ht="15.75" outlineLevel="2" thickBot="1">
      <c r="A17" s="8" t="s">
        <v>52</v>
      </c>
      <c r="B17" s="8" t="s">
        <v>52</v>
      </c>
      <c r="C17" s="8">
        <v>4046.8</v>
      </c>
      <c r="D17" s="8" t="s">
        <v>53</v>
      </c>
      <c r="E17" s="8">
        <v>5</v>
      </c>
    </row>
    <row r="18" spans="1:5" ht="15.75" outlineLevel="1" thickBot="1">
      <c r="A18" s="6" t="s">
        <v>135</v>
      </c>
      <c r="B18" s="5"/>
      <c r="C18" s="5">
        <f>SUBTOTAL(9,C17:C17)</f>
        <v>4046.8</v>
      </c>
      <c r="D18" s="5"/>
      <c r="E18" s="5">
        <f>SUBTOTAL(9,E17:E17)</f>
        <v>5</v>
      </c>
    </row>
    <row r="19" spans="1:5" s="9" customFormat="1" ht="15.75" outlineLevel="2" thickBot="1">
      <c r="A19" s="8" t="s">
        <v>54</v>
      </c>
      <c r="B19" s="8" t="s">
        <v>54</v>
      </c>
      <c r="C19" s="8">
        <v>395.71</v>
      </c>
      <c r="D19" s="8" t="s">
        <v>5</v>
      </c>
      <c r="E19" s="8">
        <v>1</v>
      </c>
    </row>
    <row r="20" spans="1:5" ht="15.75" outlineLevel="1" thickBot="1">
      <c r="A20" s="6" t="s">
        <v>134</v>
      </c>
      <c r="B20" s="5"/>
      <c r="C20" s="5">
        <f>SUBTOTAL(9,C19:C19)</f>
        <v>395.71</v>
      </c>
      <c r="D20" s="5"/>
      <c r="E20" s="5">
        <f>SUBTOTAL(9,E19:E19)</f>
        <v>1</v>
      </c>
    </row>
    <row r="21" spans="1:5" s="9" customFormat="1" ht="15.75" outlineLevel="2" thickBot="1">
      <c r="A21" s="8" t="s">
        <v>133</v>
      </c>
      <c r="B21" s="8" t="s">
        <v>33</v>
      </c>
      <c r="C21" s="8">
        <v>431.2</v>
      </c>
      <c r="D21" s="8" t="s">
        <v>5</v>
      </c>
      <c r="E21" s="8">
        <v>2</v>
      </c>
    </row>
    <row r="22" spans="1:5" ht="15.75" outlineLevel="1" thickBot="1">
      <c r="A22" s="6" t="s">
        <v>132</v>
      </c>
      <c r="B22" s="5"/>
      <c r="C22" s="5">
        <f>SUBTOTAL(9,C21:C21)</f>
        <v>431.2</v>
      </c>
      <c r="D22" s="5"/>
      <c r="E22" s="5">
        <f>SUBTOTAL(9,E21:E21)</f>
        <v>2</v>
      </c>
    </row>
    <row r="23" spans="1:5" s="9" customFormat="1" ht="15.75" outlineLevel="2" thickBot="1">
      <c r="A23" s="8" t="s">
        <v>55</v>
      </c>
      <c r="B23" s="8" t="s">
        <v>55</v>
      </c>
      <c r="C23" s="8">
        <v>268.55</v>
      </c>
      <c r="D23" s="8" t="s">
        <v>6</v>
      </c>
      <c r="E23" s="8">
        <v>1.5</v>
      </c>
    </row>
    <row r="24" spans="1:5" ht="15.75" outlineLevel="1" thickBot="1">
      <c r="A24" s="6" t="s">
        <v>131</v>
      </c>
      <c r="B24" s="5"/>
      <c r="C24" s="5">
        <f>SUBTOTAL(9,C23:C23)</f>
        <v>268.55</v>
      </c>
      <c r="D24" s="5"/>
      <c r="E24" s="5">
        <f>SUBTOTAL(9,E23:E23)</f>
        <v>1.5</v>
      </c>
    </row>
    <row r="25" spans="1:5" s="9" customFormat="1" ht="15.75" outlineLevel="2" thickBot="1">
      <c r="A25" s="8" t="s">
        <v>56</v>
      </c>
      <c r="B25" s="8" t="s">
        <v>56</v>
      </c>
      <c r="C25" s="8">
        <v>835.38</v>
      </c>
      <c r="D25" s="8" t="s">
        <v>5</v>
      </c>
      <c r="E25" s="8">
        <v>1</v>
      </c>
    </row>
    <row r="26" spans="1:5" ht="15.75" outlineLevel="1" thickBot="1">
      <c r="A26" s="6" t="s">
        <v>130</v>
      </c>
      <c r="B26" s="5"/>
      <c r="C26" s="5">
        <f>SUBTOTAL(9,C25:C25)</f>
        <v>835.38</v>
      </c>
      <c r="D26" s="5"/>
      <c r="E26" s="5">
        <f>SUBTOTAL(9,E25:E25)</f>
        <v>1</v>
      </c>
    </row>
    <row r="27" spans="1:5" s="9" customFormat="1" ht="15.75" outlineLevel="2" thickBot="1">
      <c r="A27" s="8" t="s">
        <v>129</v>
      </c>
      <c r="B27" s="8" t="s">
        <v>57</v>
      </c>
      <c r="C27" s="8">
        <v>211.47</v>
      </c>
      <c r="D27" s="8" t="s">
        <v>4</v>
      </c>
      <c r="E27" s="8">
        <v>12439.2</v>
      </c>
    </row>
    <row r="28" spans="1:5" ht="15.75" outlineLevel="1" thickBot="1">
      <c r="A28" s="6" t="s">
        <v>128</v>
      </c>
      <c r="B28" s="5"/>
      <c r="C28" s="5">
        <f>SUBTOTAL(9,C27:C27)</f>
        <v>211.47</v>
      </c>
      <c r="D28" s="5"/>
      <c r="E28" s="5">
        <f>SUBTOTAL(9,E27:E27)</f>
        <v>12439.2</v>
      </c>
    </row>
    <row r="29" spans="1:5" s="9" customFormat="1" ht="15.75" outlineLevel="2" thickBot="1">
      <c r="A29" s="8" t="s">
        <v>127</v>
      </c>
      <c r="B29" s="8" t="s">
        <v>58</v>
      </c>
      <c r="C29" s="8">
        <v>211.47</v>
      </c>
      <c r="D29" s="8" t="s">
        <v>4</v>
      </c>
      <c r="E29" s="8">
        <v>12439.2</v>
      </c>
    </row>
    <row r="30" spans="1:5" ht="15.75" outlineLevel="1" thickBot="1">
      <c r="A30" s="6" t="s">
        <v>126</v>
      </c>
      <c r="B30" s="5"/>
      <c r="C30" s="5">
        <f>SUBTOTAL(9,C29:C29)</f>
        <v>211.47</v>
      </c>
      <c r="D30" s="5"/>
      <c r="E30" s="5">
        <f>SUBTOTAL(9,E29:E29)</f>
        <v>12439.2</v>
      </c>
    </row>
    <row r="31" spans="1:5" s="9" customFormat="1" ht="15.75" outlineLevel="2" thickBot="1">
      <c r="A31" s="8" t="s">
        <v>25</v>
      </c>
      <c r="B31" s="8" t="s">
        <v>25</v>
      </c>
      <c r="C31" s="8">
        <v>289.19</v>
      </c>
      <c r="D31" s="8" t="s">
        <v>5</v>
      </c>
      <c r="E31" s="8">
        <v>1</v>
      </c>
    </row>
    <row r="32" spans="1:5" ht="15.75" outlineLevel="1" thickBot="1">
      <c r="A32" s="6" t="s">
        <v>125</v>
      </c>
      <c r="B32" s="5"/>
      <c r="C32" s="5">
        <f>SUBTOTAL(9,C31:C31)</f>
        <v>289.19</v>
      </c>
      <c r="D32" s="5"/>
      <c r="E32" s="5">
        <f>SUBTOTAL(9,E31:E31)</f>
        <v>1</v>
      </c>
    </row>
    <row r="33" spans="1:5" s="9" customFormat="1" ht="15.75" outlineLevel="2" thickBot="1">
      <c r="A33" s="8" t="s">
        <v>59</v>
      </c>
      <c r="B33" s="8" t="s">
        <v>59</v>
      </c>
      <c r="C33" s="8">
        <v>531.02</v>
      </c>
      <c r="D33" s="8" t="s">
        <v>6</v>
      </c>
      <c r="E33" s="8">
        <v>1.4</v>
      </c>
    </row>
    <row r="34" spans="1:5" ht="15.75" outlineLevel="1" thickBot="1">
      <c r="A34" s="6" t="s">
        <v>124</v>
      </c>
      <c r="B34" s="5"/>
      <c r="C34" s="5">
        <f>SUBTOTAL(9,C33:C33)</f>
        <v>531.02</v>
      </c>
      <c r="D34" s="5"/>
      <c r="E34" s="5">
        <f>SUBTOTAL(9,E33:E33)</f>
        <v>1.4</v>
      </c>
    </row>
    <row r="35" spans="1:5" s="9" customFormat="1" ht="15.75" outlineLevel="2" thickBot="1">
      <c r="A35" s="8" t="s">
        <v>60</v>
      </c>
      <c r="B35" s="8" t="s">
        <v>60</v>
      </c>
      <c r="C35" s="8">
        <v>2497.5</v>
      </c>
      <c r="D35" s="8" t="s">
        <v>5</v>
      </c>
      <c r="E35" s="8">
        <v>1</v>
      </c>
    </row>
    <row r="36" spans="1:5" ht="15.75" outlineLevel="1" thickBot="1">
      <c r="A36" s="6" t="s">
        <v>123</v>
      </c>
      <c r="B36" s="5"/>
      <c r="C36" s="5">
        <f>SUBTOTAL(9,C35:C35)</f>
        <v>2497.5</v>
      </c>
      <c r="D36" s="5"/>
      <c r="E36" s="5">
        <f>SUBTOTAL(9,E35:E35)</f>
        <v>1</v>
      </c>
    </row>
    <row r="37" spans="1:5" s="9" customFormat="1" ht="15.75" outlineLevel="2" thickBot="1">
      <c r="A37" s="8" t="s">
        <v>61</v>
      </c>
      <c r="B37" s="8" t="s">
        <v>61</v>
      </c>
      <c r="C37" s="8">
        <v>813.65</v>
      </c>
      <c r="D37" s="8" t="s">
        <v>5</v>
      </c>
      <c r="E37" s="8">
        <v>1</v>
      </c>
    </row>
    <row r="38" spans="1:5" ht="15.75" outlineLevel="1" thickBot="1">
      <c r="A38" s="6" t="s">
        <v>122</v>
      </c>
      <c r="B38" s="5"/>
      <c r="C38" s="5">
        <f>SUBTOTAL(9,C37:C37)</f>
        <v>813.65</v>
      </c>
      <c r="D38" s="5"/>
      <c r="E38" s="5">
        <f>SUBTOTAL(9,E37:E37)</f>
        <v>1</v>
      </c>
    </row>
    <row r="39" spans="1:5" s="9" customFormat="1" ht="15.75" outlineLevel="2" thickBot="1">
      <c r="A39" s="8" t="s">
        <v>62</v>
      </c>
      <c r="B39" s="8" t="s">
        <v>62</v>
      </c>
      <c r="C39" s="8">
        <v>3194.58</v>
      </c>
      <c r="D39" s="8" t="s">
        <v>63</v>
      </c>
      <c r="E39" s="8">
        <v>2.5</v>
      </c>
    </row>
    <row r="40" spans="1:5" ht="15.75" outlineLevel="1" thickBot="1">
      <c r="A40" s="6" t="s">
        <v>121</v>
      </c>
      <c r="B40" s="5"/>
      <c r="C40" s="5">
        <f>SUBTOTAL(9,C39:C39)</f>
        <v>3194.58</v>
      </c>
      <c r="D40" s="5"/>
      <c r="E40" s="5">
        <f>SUBTOTAL(9,E39:E39)</f>
        <v>2.5</v>
      </c>
    </row>
    <row r="41" spans="1:5" s="9" customFormat="1" ht="15.75" outlineLevel="2" thickBot="1">
      <c r="A41" s="8" t="s">
        <v>64</v>
      </c>
      <c r="B41" s="8" t="s">
        <v>64</v>
      </c>
      <c r="C41" s="8">
        <v>7090.34</v>
      </c>
      <c r="D41" s="8" t="s">
        <v>4</v>
      </c>
      <c r="E41" s="8">
        <v>12439.2</v>
      </c>
    </row>
    <row r="42" spans="1:5" ht="15.75" outlineLevel="1" thickBot="1">
      <c r="A42" s="6" t="s">
        <v>120</v>
      </c>
      <c r="B42" s="5"/>
      <c r="C42" s="5">
        <f>SUBTOTAL(9,C41:C41)</f>
        <v>7090.34</v>
      </c>
      <c r="D42" s="5"/>
      <c r="E42" s="5">
        <f>SUBTOTAL(9,E41:E41)</f>
        <v>12439.2</v>
      </c>
    </row>
    <row r="43" spans="1:5" s="9" customFormat="1" ht="15.75" outlineLevel="2" thickBot="1">
      <c r="A43" s="8" t="s">
        <v>65</v>
      </c>
      <c r="B43" s="8" t="s">
        <v>65</v>
      </c>
      <c r="C43" s="8">
        <v>10200.14</v>
      </c>
      <c r="D43" s="8" t="s">
        <v>4</v>
      </c>
      <c r="E43" s="8">
        <v>12439.2</v>
      </c>
    </row>
    <row r="44" spans="1:5" ht="15.75" outlineLevel="1" thickBot="1">
      <c r="A44" s="6" t="s">
        <v>119</v>
      </c>
      <c r="B44" s="5"/>
      <c r="C44" s="5">
        <f>SUBTOTAL(9,C43:C43)</f>
        <v>10200.14</v>
      </c>
      <c r="D44" s="5"/>
      <c r="E44" s="5">
        <f>SUBTOTAL(9,E43:E43)</f>
        <v>12439.2</v>
      </c>
    </row>
    <row r="45" spans="1:5" s="9" customFormat="1" ht="15.75" outlineLevel="2" thickBot="1">
      <c r="A45" s="8" t="s">
        <v>118</v>
      </c>
      <c r="B45" s="8" t="s">
        <v>66</v>
      </c>
      <c r="C45" s="8">
        <v>49508.02</v>
      </c>
      <c r="D45" s="8" t="s">
        <v>4</v>
      </c>
      <c r="E45" s="8">
        <v>12439.2</v>
      </c>
    </row>
    <row r="46" spans="1:5" ht="15.75" outlineLevel="1" thickBot="1">
      <c r="A46" s="6" t="s">
        <v>117</v>
      </c>
      <c r="B46" s="5"/>
      <c r="C46" s="5">
        <f>SUBTOTAL(9,C45:C45)</f>
        <v>49508.02</v>
      </c>
      <c r="D46" s="5"/>
      <c r="E46" s="5">
        <f>SUBTOTAL(9,E45:E45)</f>
        <v>12439.2</v>
      </c>
    </row>
    <row r="47" spans="1:5" s="9" customFormat="1" ht="15.75" outlineLevel="2" thickBot="1">
      <c r="A47" s="8" t="s">
        <v>116</v>
      </c>
      <c r="B47" s="8" t="s">
        <v>67</v>
      </c>
      <c r="C47" s="8">
        <v>51249.5</v>
      </c>
      <c r="D47" s="8" t="s">
        <v>4</v>
      </c>
      <c r="E47" s="8">
        <v>12439.2</v>
      </c>
    </row>
    <row r="48" spans="1:5" ht="15.75" outlineLevel="1" thickBot="1">
      <c r="A48" s="6" t="s">
        <v>115</v>
      </c>
      <c r="B48" s="5"/>
      <c r="C48" s="5">
        <f>SUBTOTAL(9,C47:C47)</f>
        <v>51249.5</v>
      </c>
      <c r="D48" s="5"/>
      <c r="E48" s="5">
        <f>SUBTOTAL(9,E47:E47)</f>
        <v>12439.2</v>
      </c>
    </row>
    <row r="49" spans="1:5" s="9" customFormat="1" ht="15.75" outlineLevel="2" thickBot="1">
      <c r="A49" s="8" t="s">
        <v>68</v>
      </c>
      <c r="B49" s="8" t="s">
        <v>68</v>
      </c>
      <c r="C49" s="8">
        <v>21395.4</v>
      </c>
      <c r="D49" s="8" t="s">
        <v>4</v>
      </c>
      <c r="E49" s="8">
        <v>12439.2</v>
      </c>
    </row>
    <row r="50" spans="1:5" ht="15.75" outlineLevel="1" thickBot="1">
      <c r="A50" s="6" t="s">
        <v>114</v>
      </c>
      <c r="B50" s="5"/>
      <c r="C50" s="5">
        <f>SUBTOTAL(9,C49:C49)</f>
        <v>21395.4</v>
      </c>
      <c r="D50" s="5"/>
      <c r="E50" s="5">
        <f>SUBTOTAL(9,E49:E49)</f>
        <v>12439.2</v>
      </c>
    </row>
    <row r="51" spans="1:5" s="9" customFormat="1" ht="15.75" outlineLevel="2" thickBot="1">
      <c r="A51" s="8" t="s">
        <v>113</v>
      </c>
      <c r="B51" s="8" t="s">
        <v>69</v>
      </c>
      <c r="C51" s="8">
        <v>24878.400000000001</v>
      </c>
      <c r="D51" s="8" t="s">
        <v>4</v>
      </c>
      <c r="E51" s="8">
        <v>12439.2</v>
      </c>
    </row>
    <row r="52" spans="1:5" ht="15.75" outlineLevel="1" thickBot="1">
      <c r="A52" s="6" t="s">
        <v>112</v>
      </c>
      <c r="B52" s="5"/>
      <c r="C52" s="5">
        <f>SUBTOTAL(9,C51:C51)</f>
        <v>24878.400000000001</v>
      </c>
      <c r="D52" s="5"/>
      <c r="E52" s="5">
        <f>SUBTOTAL(9,E51:E51)</f>
        <v>12439.2</v>
      </c>
    </row>
    <row r="53" spans="1:5" s="9" customFormat="1" ht="15.75" outlineLevel="2" thickBot="1">
      <c r="A53" s="8" t="s">
        <v>111</v>
      </c>
      <c r="B53" s="8" t="s">
        <v>70</v>
      </c>
      <c r="C53" s="8">
        <v>23634.48</v>
      </c>
      <c r="D53" s="8" t="s">
        <v>4</v>
      </c>
      <c r="E53" s="8">
        <v>12439.2</v>
      </c>
    </row>
    <row r="54" spans="1:5" ht="15.75" outlineLevel="1" thickBot="1">
      <c r="A54" s="6" t="s">
        <v>110</v>
      </c>
      <c r="B54" s="5"/>
      <c r="C54" s="5">
        <f>SUBTOTAL(9,C53:C53)</f>
        <v>23634.48</v>
      </c>
      <c r="D54" s="5"/>
      <c r="E54" s="5">
        <f>SUBTOTAL(9,E53:E53)</f>
        <v>12439.2</v>
      </c>
    </row>
    <row r="55" spans="1:5" s="9" customFormat="1" ht="15.75" outlineLevel="2" thickBot="1">
      <c r="A55" s="8" t="s">
        <v>86</v>
      </c>
      <c r="B55" s="8" t="s">
        <v>71</v>
      </c>
      <c r="C55" s="8">
        <v>47517.74</v>
      </c>
      <c r="D55" s="8" t="s">
        <v>4</v>
      </c>
      <c r="E55" s="8">
        <v>12439.2</v>
      </c>
    </row>
    <row r="56" spans="1:5" ht="15.75" outlineLevel="1" thickBot="1">
      <c r="A56" s="6" t="s">
        <v>109</v>
      </c>
      <c r="B56" s="5"/>
      <c r="C56" s="5">
        <f>SUBTOTAL(9,C55:C55)</f>
        <v>47517.74</v>
      </c>
      <c r="D56" s="5"/>
      <c r="E56" s="5">
        <f>SUBTOTAL(9,E55:E55)</f>
        <v>12439.2</v>
      </c>
    </row>
    <row r="57" spans="1:5" s="9" customFormat="1" ht="15.75" outlineLevel="2" thickBot="1">
      <c r="A57" s="8" t="s">
        <v>85</v>
      </c>
      <c r="B57" s="8" t="s">
        <v>72</v>
      </c>
      <c r="C57" s="8">
        <v>44283.55</v>
      </c>
      <c r="D57" s="8" t="s">
        <v>4</v>
      </c>
      <c r="E57" s="8">
        <v>12439.2</v>
      </c>
    </row>
    <row r="58" spans="1:5" ht="15.75" outlineLevel="1" thickBot="1">
      <c r="A58" s="6" t="s">
        <v>108</v>
      </c>
      <c r="B58" s="5"/>
      <c r="C58" s="5">
        <f>SUBTOTAL(9,C57:C57)</f>
        <v>44283.55</v>
      </c>
      <c r="D58" s="5"/>
      <c r="E58" s="5">
        <f>SUBTOTAL(9,E57:E57)</f>
        <v>12439.2</v>
      </c>
    </row>
    <row r="59" spans="1:5" s="9" customFormat="1" ht="15.75" outlineLevel="2" thickBot="1">
      <c r="A59" s="8" t="s">
        <v>73</v>
      </c>
      <c r="B59" s="8" t="s">
        <v>73</v>
      </c>
      <c r="C59" s="8">
        <v>359.2</v>
      </c>
      <c r="D59" s="8" t="s">
        <v>5</v>
      </c>
      <c r="E59" s="8">
        <v>2</v>
      </c>
    </row>
    <row r="60" spans="1:5" ht="15.75" outlineLevel="1" thickBot="1">
      <c r="A60" s="6" t="s">
        <v>107</v>
      </c>
      <c r="B60" s="5"/>
      <c r="C60" s="5">
        <f>SUBTOTAL(9,C59:C59)</f>
        <v>359.2</v>
      </c>
      <c r="D60" s="5"/>
      <c r="E60" s="5">
        <f>SUBTOTAL(9,E59:E59)</f>
        <v>2</v>
      </c>
    </row>
    <row r="61" spans="1:5" s="9" customFormat="1" ht="15.75" outlineLevel="2" thickBot="1">
      <c r="A61" s="8" t="s">
        <v>106</v>
      </c>
      <c r="B61" s="8" t="s">
        <v>74</v>
      </c>
      <c r="C61" s="8">
        <v>839.4</v>
      </c>
      <c r="D61" s="8" t="s">
        <v>6</v>
      </c>
      <c r="E61" s="8">
        <v>5</v>
      </c>
    </row>
    <row r="62" spans="1:5" ht="15.75" outlineLevel="1" thickBot="1">
      <c r="A62" s="6" t="s">
        <v>105</v>
      </c>
      <c r="B62" s="5"/>
      <c r="C62" s="5">
        <f>SUBTOTAL(9,C61:C61)</f>
        <v>839.4</v>
      </c>
      <c r="D62" s="5"/>
      <c r="E62" s="5">
        <f>SUBTOTAL(9,E61:E61)</f>
        <v>5</v>
      </c>
    </row>
    <row r="63" spans="1:5" s="9" customFormat="1" ht="15.75" outlineLevel="2" thickBot="1">
      <c r="A63" s="8" t="s">
        <v>75</v>
      </c>
      <c r="B63" s="8" t="s">
        <v>75</v>
      </c>
      <c r="C63" s="8">
        <v>81.41</v>
      </c>
      <c r="D63" s="8" t="s">
        <v>6</v>
      </c>
      <c r="E63" s="8">
        <v>1</v>
      </c>
    </row>
    <row r="64" spans="1:5" ht="15.75" outlineLevel="1" thickBot="1">
      <c r="A64" s="6" t="s">
        <v>104</v>
      </c>
      <c r="B64" s="5"/>
      <c r="C64" s="5">
        <f>SUBTOTAL(9,C63:C63)</f>
        <v>81.41</v>
      </c>
      <c r="D64" s="5"/>
      <c r="E64" s="5">
        <f>SUBTOTAL(9,E63:E63)</f>
        <v>1</v>
      </c>
    </row>
    <row r="65" spans="1:5" s="9" customFormat="1" ht="15.75" outlineLevel="2" thickBot="1">
      <c r="A65" s="8" t="s">
        <v>103</v>
      </c>
      <c r="B65" s="8" t="s">
        <v>76</v>
      </c>
      <c r="C65" s="8">
        <v>1368.31</v>
      </c>
      <c r="D65" s="8" t="s">
        <v>4</v>
      </c>
      <c r="E65" s="8">
        <v>12439.2</v>
      </c>
    </row>
    <row r="66" spans="1:5" ht="15.75" outlineLevel="1" thickBot="1">
      <c r="A66" s="6" t="s">
        <v>102</v>
      </c>
      <c r="B66" s="5"/>
      <c r="C66" s="5">
        <f>SUBTOTAL(9,C65:C65)</f>
        <v>1368.31</v>
      </c>
      <c r="D66" s="5"/>
      <c r="E66" s="5">
        <f>SUBTOTAL(9,E65:E65)</f>
        <v>12439.2</v>
      </c>
    </row>
    <row r="67" spans="1:5" s="9" customFormat="1" ht="15.75" outlineLevel="2" thickBot="1">
      <c r="A67" s="8" t="s">
        <v>88</v>
      </c>
      <c r="B67" s="8" t="s">
        <v>87</v>
      </c>
      <c r="C67" s="8">
        <v>1368.32</v>
      </c>
      <c r="D67" s="8" t="s">
        <v>4</v>
      </c>
      <c r="E67" s="8">
        <v>12439.2</v>
      </c>
    </row>
    <row r="68" spans="1:5" ht="15.75" outlineLevel="1" thickBot="1">
      <c r="A68" s="6" t="s">
        <v>101</v>
      </c>
      <c r="B68" s="5"/>
      <c r="C68" s="5">
        <f>SUBTOTAL(9,C67:C67)</f>
        <v>1368.32</v>
      </c>
      <c r="D68" s="5"/>
      <c r="E68" s="5">
        <f>SUBTOTAL(9,E67:E67)</f>
        <v>12439.2</v>
      </c>
    </row>
    <row r="69" spans="1:5" s="9" customFormat="1" ht="15.75" outlineLevel="2" thickBot="1">
      <c r="A69" s="8" t="s">
        <v>100</v>
      </c>
      <c r="B69" s="8" t="s">
        <v>18</v>
      </c>
      <c r="C69" s="8">
        <v>15797.78</v>
      </c>
      <c r="D69" s="8" t="s">
        <v>4</v>
      </c>
      <c r="E69" s="8">
        <v>12439.2</v>
      </c>
    </row>
    <row r="70" spans="1:5" ht="15.75" outlineLevel="1" thickBot="1">
      <c r="A70" s="6" t="s">
        <v>99</v>
      </c>
      <c r="B70" s="5"/>
      <c r="C70" s="5">
        <f>SUBTOTAL(9,C69:C69)</f>
        <v>15797.78</v>
      </c>
      <c r="D70" s="5"/>
      <c r="E70" s="5">
        <f>SUBTOTAL(9,E69:E69)</f>
        <v>12439.2</v>
      </c>
    </row>
    <row r="71" spans="1:5" s="9" customFormat="1" ht="15.75" outlineLevel="2" thickBot="1">
      <c r="A71" s="8" t="s">
        <v>98</v>
      </c>
      <c r="B71" s="8" t="s">
        <v>77</v>
      </c>
      <c r="C71" s="8">
        <v>15797.78</v>
      </c>
      <c r="D71" s="8" t="s">
        <v>4</v>
      </c>
      <c r="E71" s="8">
        <v>12439.2</v>
      </c>
    </row>
    <row r="72" spans="1:5" ht="15.75" outlineLevel="1" thickBot="1">
      <c r="A72" s="6" t="s">
        <v>97</v>
      </c>
      <c r="B72" s="5"/>
      <c r="C72" s="5">
        <f>SUBTOTAL(9,C71:C71)</f>
        <v>15797.78</v>
      </c>
      <c r="D72" s="5"/>
      <c r="E72" s="5">
        <f>SUBTOTAL(9,E71:E71)</f>
        <v>12439.2</v>
      </c>
    </row>
    <row r="73" spans="1:5" s="9" customFormat="1" ht="15.75" outlineLevel="2" thickBot="1">
      <c r="A73" s="8" t="s">
        <v>78</v>
      </c>
      <c r="B73" s="8" t="s">
        <v>78</v>
      </c>
      <c r="C73" s="8">
        <v>987.14</v>
      </c>
      <c r="D73" s="8" t="s">
        <v>5</v>
      </c>
      <c r="E73" s="8">
        <v>1</v>
      </c>
    </row>
    <row r="74" spans="1:5" ht="15.75" outlineLevel="1" thickBot="1">
      <c r="A74" s="6" t="s">
        <v>96</v>
      </c>
      <c r="B74" s="5"/>
      <c r="C74" s="5">
        <f>SUBTOTAL(9,C73:C73)</f>
        <v>987.14</v>
      </c>
      <c r="D74" s="5"/>
      <c r="E74" s="5">
        <f>SUBTOTAL(9,E73:E73)</f>
        <v>1</v>
      </c>
    </row>
    <row r="75" spans="1:5" s="9" customFormat="1" ht="15.75" outlineLevel="2" thickBot="1">
      <c r="A75" s="8" t="s">
        <v>32</v>
      </c>
      <c r="B75" s="8" t="s">
        <v>32</v>
      </c>
      <c r="C75" s="8">
        <v>1651.67</v>
      </c>
      <c r="D75" s="8" t="s">
        <v>5</v>
      </c>
      <c r="E75" s="8">
        <v>19</v>
      </c>
    </row>
    <row r="76" spans="1:5" ht="15.75" outlineLevel="1" thickBot="1">
      <c r="A76" s="6" t="s">
        <v>95</v>
      </c>
      <c r="B76" s="5"/>
      <c r="C76" s="5">
        <f>SUBTOTAL(9,C75:C75)</f>
        <v>1651.67</v>
      </c>
      <c r="D76" s="5"/>
      <c r="E76" s="5">
        <f>SUBTOTAL(9,E75:E75)</f>
        <v>19</v>
      </c>
    </row>
    <row r="77" spans="1:5" s="9" customFormat="1" ht="15.75" outlineLevel="2" thickBot="1">
      <c r="A77" s="8" t="s">
        <v>79</v>
      </c>
      <c r="B77" s="8" t="s">
        <v>79</v>
      </c>
      <c r="C77" s="8">
        <v>540.28</v>
      </c>
      <c r="D77" s="8" t="s">
        <v>80</v>
      </c>
      <c r="E77" s="8">
        <v>2</v>
      </c>
    </row>
    <row r="78" spans="1:5" ht="15.75" outlineLevel="1" thickBot="1">
      <c r="A78" s="6" t="s">
        <v>94</v>
      </c>
      <c r="B78" s="5"/>
      <c r="C78" s="5">
        <f>SUBTOTAL(9,C77:C77)</f>
        <v>540.28</v>
      </c>
      <c r="D78" s="5"/>
      <c r="E78" s="5">
        <f>SUBTOTAL(9,E77:E77)</f>
        <v>2</v>
      </c>
    </row>
    <row r="79" spans="1:5" s="9" customFormat="1" ht="15.75" outlineLevel="2" thickBot="1">
      <c r="A79" s="8" t="s">
        <v>81</v>
      </c>
      <c r="B79" s="8" t="s">
        <v>81</v>
      </c>
      <c r="C79" s="8">
        <v>932.54</v>
      </c>
      <c r="D79" s="8" t="s">
        <v>82</v>
      </c>
      <c r="E79" s="8">
        <v>1</v>
      </c>
    </row>
    <row r="80" spans="1:5" ht="15.75" outlineLevel="1" thickBot="1">
      <c r="A80" s="6" t="s">
        <v>93</v>
      </c>
      <c r="B80" s="5"/>
      <c r="C80" s="5">
        <f>SUBTOTAL(9,C79:C79)</f>
        <v>932.54</v>
      </c>
      <c r="D80" s="5"/>
      <c r="E80" s="5">
        <f>SUBTOTAL(9,E79:E79)</f>
        <v>1</v>
      </c>
    </row>
    <row r="81" spans="1:5" s="9" customFormat="1" ht="15.75" outlineLevel="2" thickBot="1">
      <c r="A81" s="8" t="s">
        <v>92</v>
      </c>
      <c r="B81" s="8" t="s">
        <v>83</v>
      </c>
      <c r="C81" s="8">
        <v>614.99</v>
      </c>
      <c r="D81" s="8" t="s">
        <v>5</v>
      </c>
      <c r="E81" s="8">
        <v>1</v>
      </c>
    </row>
    <row r="82" spans="1:5" ht="15.75" outlineLevel="1" thickBot="1">
      <c r="A82" s="6" t="s">
        <v>91</v>
      </c>
      <c r="B82" s="5"/>
      <c r="C82" s="5">
        <f>SUBTOTAL(9,C81:C81)</f>
        <v>614.99</v>
      </c>
      <c r="D82" s="5"/>
      <c r="E82" s="5">
        <f>SUBTOTAL(9,E81:E81)</f>
        <v>1</v>
      </c>
    </row>
    <row r="83" spans="1:5" s="9" customFormat="1" ht="15.75" outlineLevel="2" thickBot="1">
      <c r="A83" s="8" t="s">
        <v>84</v>
      </c>
      <c r="B83" s="8" t="s">
        <v>84</v>
      </c>
      <c r="C83" s="8">
        <v>17912.46</v>
      </c>
      <c r="D83" s="8" t="s">
        <v>4</v>
      </c>
      <c r="E83" s="8">
        <v>12439.2</v>
      </c>
    </row>
    <row r="84" spans="1:5" ht="15.75" outlineLevel="1" thickBot="1">
      <c r="A84" s="6" t="s">
        <v>90</v>
      </c>
      <c r="B84" s="5"/>
      <c r="C84" s="5">
        <f>SUBTOTAL(9,C83:C83)</f>
        <v>17912.46</v>
      </c>
      <c r="D84" s="5"/>
      <c r="E84" s="5">
        <f>SUBTOTAL(9,E83:E83)</f>
        <v>12439.2</v>
      </c>
    </row>
    <row r="85" spans="1:5" ht="15.75" thickBot="1">
      <c r="A85" s="6" t="s">
        <v>89</v>
      </c>
      <c r="B85" s="5"/>
      <c r="C85" s="5">
        <f>SUBTOTAL(9,C6:C83)</f>
        <v>412168.28000000009</v>
      </c>
      <c r="D85" s="5"/>
      <c r="E85" s="5">
        <f>SUBTOTAL(9,E6:E83)</f>
        <v>227222.00000000009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5"/>
  <sheetViews>
    <sheetView topLeftCell="A29" zoomScale="115" zoomScaleNormal="115" workbookViewId="0">
      <selection activeCell="A47" activeCellId="1" sqref="A45:XFD45 A47:XFD47"/>
    </sheetView>
  </sheetViews>
  <sheetFormatPr defaultRowHeight="15"/>
  <cols>
    <col min="1" max="1" width="43.140625" customWidth="1"/>
    <col min="2" max="2" width="43.140625" style="3" hidden="1" customWidth="1"/>
  </cols>
  <sheetData>
    <row r="2" spans="1:5">
      <c r="A2" s="3"/>
      <c r="C2" s="3"/>
      <c r="D2" s="3"/>
      <c r="E2" s="3"/>
    </row>
    <row r="3" spans="1:5">
      <c r="A3" s="3"/>
      <c r="C3" s="3"/>
      <c r="D3" s="3"/>
      <c r="E3" s="3"/>
    </row>
    <row r="4" spans="1:5" ht="15.75" thickBot="1">
      <c r="A4" s="3"/>
      <c r="C4" s="3"/>
      <c r="D4" s="3"/>
      <c r="E4" s="3"/>
    </row>
    <row r="5" spans="1:5" ht="15.75" thickBot="1">
      <c r="A5" s="4" t="s">
        <v>44</v>
      </c>
      <c r="B5" s="4"/>
      <c r="C5" s="4" t="s">
        <v>45</v>
      </c>
      <c r="D5" s="4" t="s">
        <v>46</v>
      </c>
      <c r="E5" s="4" t="s">
        <v>47</v>
      </c>
    </row>
    <row r="6" spans="1:5" s="2" customFormat="1" ht="15.75" thickBot="1">
      <c r="A6" s="1" t="s">
        <v>48</v>
      </c>
      <c r="B6" s="1"/>
      <c r="C6" s="1">
        <v>26900</v>
      </c>
      <c r="D6" s="1" t="s">
        <v>13</v>
      </c>
      <c r="E6" s="1">
        <v>500</v>
      </c>
    </row>
    <row r="7" spans="1:5" ht="15.75" thickBot="1">
      <c r="A7" s="5"/>
      <c r="B7" s="5"/>
      <c r="C7" s="5">
        <v>26900</v>
      </c>
      <c r="D7" s="5"/>
      <c r="E7" s="5">
        <v>500</v>
      </c>
    </row>
    <row r="8" spans="1:5" s="2" customFormat="1" ht="15.75" thickBot="1">
      <c r="A8" s="1" t="s">
        <v>49</v>
      </c>
      <c r="B8" s="1"/>
      <c r="C8" s="1">
        <v>26846.2</v>
      </c>
      <c r="D8" s="1" t="s">
        <v>13</v>
      </c>
      <c r="E8" s="1">
        <v>499</v>
      </c>
    </row>
    <row r="9" spans="1:5" ht="17.25" customHeight="1" thickBot="1">
      <c r="A9" s="5"/>
      <c r="B9" s="5"/>
      <c r="C9" s="5">
        <v>26846.2</v>
      </c>
      <c r="D9" s="5"/>
      <c r="E9" s="5">
        <v>499</v>
      </c>
    </row>
    <row r="10" spans="1:5" s="2" customFormat="1" ht="15.75" thickBot="1">
      <c r="A10" s="1" t="s">
        <v>50</v>
      </c>
      <c r="B10" s="1"/>
      <c r="C10" s="1">
        <v>1741.49</v>
      </c>
      <c r="D10" s="1" t="s">
        <v>4</v>
      </c>
      <c r="E10" s="1">
        <v>12439.2</v>
      </c>
    </row>
    <row r="11" spans="1:5" ht="15.75" thickBot="1">
      <c r="A11" s="5"/>
      <c r="B11" s="5"/>
      <c r="C11" s="5">
        <v>1741.49</v>
      </c>
      <c r="D11" s="5"/>
      <c r="E11" s="5">
        <v>12439.2</v>
      </c>
    </row>
    <row r="12" spans="1:5" s="2" customFormat="1" ht="15.75" thickBot="1">
      <c r="A12" s="1" t="s">
        <v>51</v>
      </c>
      <c r="B12" s="1"/>
      <c r="C12" s="1">
        <v>1679.3</v>
      </c>
      <c r="D12" s="1" t="s">
        <v>4</v>
      </c>
      <c r="E12" s="1">
        <v>12439.2</v>
      </c>
    </row>
    <row r="13" spans="1:5" ht="15.75" thickBot="1">
      <c r="A13" s="5"/>
      <c r="B13" s="5"/>
      <c r="C13" s="5">
        <v>1679.3</v>
      </c>
      <c r="D13" s="5"/>
      <c r="E13" s="5">
        <v>12439.2</v>
      </c>
    </row>
    <row r="14" spans="1:5" s="2" customFormat="1" ht="15.75" thickBot="1">
      <c r="A14" s="1" t="s">
        <v>19</v>
      </c>
      <c r="B14" s="1"/>
      <c r="C14" s="1">
        <v>544.32000000000005</v>
      </c>
      <c r="D14" s="1" t="s">
        <v>4</v>
      </c>
      <c r="E14" s="1">
        <v>378</v>
      </c>
    </row>
    <row r="15" spans="1:5" s="2" customFormat="1" ht="15.75" thickBot="1">
      <c r="A15" s="1" t="s">
        <v>19</v>
      </c>
      <c r="B15" s="1"/>
      <c r="C15" s="1">
        <v>2721.6</v>
      </c>
      <c r="D15" s="1" t="s">
        <v>4</v>
      </c>
      <c r="E15" s="1">
        <v>1890</v>
      </c>
    </row>
    <row r="16" spans="1:5" ht="15.75" thickBot="1">
      <c r="A16" s="5"/>
      <c r="B16" s="5"/>
      <c r="C16" s="5">
        <v>3265.92</v>
      </c>
      <c r="D16" s="5"/>
      <c r="E16" s="5">
        <v>2268</v>
      </c>
    </row>
    <row r="17" spans="1:5" s="2" customFormat="1" ht="15.75" thickBot="1">
      <c r="A17" s="1" t="s">
        <v>52</v>
      </c>
      <c r="B17" s="1"/>
      <c r="C17" s="1">
        <v>4046.8</v>
      </c>
      <c r="D17" s="1" t="s">
        <v>53</v>
      </c>
      <c r="E17" s="1">
        <v>5</v>
      </c>
    </row>
    <row r="18" spans="1:5" ht="15.75" thickBot="1">
      <c r="A18" s="5"/>
      <c r="B18" s="5"/>
      <c r="C18" s="5">
        <v>4046.8</v>
      </c>
      <c r="D18" s="5"/>
      <c r="E18" s="5">
        <v>5</v>
      </c>
    </row>
    <row r="19" spans="1:5" s="2" customFormat="1" ht="15.75" thickBot="1">
      <c r="A19" s="1" t="s">
        <v>54</v>
      </c>
      <c r="B19" s="1"/>
      <c r="C19" s="1">
        <v>395.71</v>
      </c>
      <c r="D19" s="1" t="s">
        <v>5</v>
      </c>
      <c r="E19" s="1">
        <v>1</v>
      </c>
    </row>
    <row r="20" spans="1:5" ht="15.75" thickBot="1">
      <c r="A20" s="5"/>
      <c r="B20" s="5"/>
      <c r="C20" s="5">
        <v>395.71</v>
      </c>
      <c r="D20" s="5"/>
      <c r="E20" s="5">
        <v>1</v>
      </c>
    </row>
    <row r="21" spans="1:5" s="2" customFormat="1" ht="15.75" thickBot="1">
      <c r="A21" s="1" t="s">
        <v>33</v>
      </c>
      <c r="B21" s="1"/>
      <c r="C21" s="1">
        <v>431.2</v>
      </c>
      <c r="D21" s="1" t="s">
        <v>5</v>
      </c>
      <c r="E21" s="1">
        <v>2</v>
      </c>
    </row>
    <row r="22" spans="1:5" ht="15.75" thickBot="1">
      <c r="A22" s="5"/>
      <c r="B22" s="5"/>
      <c r="C22" s="5">
        <v>431.2</v>
      </c>
      <c r="D22" s="5"/>
      <c r="E22" s="5">
        <v>2</v>
      </c>
    </row>
    <row r="23" spans="1:5" s="2" customFormat="1" ht="15.75" thickBot="1">
      <c r="A23" s="1" t="s">
        <v>55</v>
      </c>
      <c r="B23" s="1"/>
      <c r="C23" s="1">
        <v>268.55</v>
      </c>
      <c r="D23" s="1" t="s">
        <v>6</v>
      </c>
      <c r="E23" s="1">
        <v>1.5</v>
      </c>
    </row>
    <row r="24" spans="1:5" ht="15.75" thickBot="1">
      <c r="A24" s="5"/>
      <c r="B24" s="5"/>
      <c r="C24" s="5">
        <v>268.55</v>
      </c>
      <c r="D24" s="5"/>
      <c r="E24" s="5">
        <v>1.5</v>
      </c>
    </row>
    <row r="25" spans="1:5" s="2" customFormat="1" ht="15.75" thickBot="1">
      <c r="A25" s="1" t="s">
        <v>56</v>
      </c>
      <c r="B25" s="1"/>
      <c r="C25" s="1">
        <v>835.38</v>
      </c>
      <c r="D25" s="1" t="s">
        <v>5</v>
      </c>
      <c r="E25" s="1">
        <v>1</v>
      </c>
    </row>
    <row r="26" spans="1:5" ht="15.75" thickBot="1">
      <c r="A26" s="5"/>
      <c r="B26" s="5"/>
      <c r="C26" s="5">
        <v>835.38</v>
      </c>
      <c r="D26" s="5"/>
      <c r="E26" s="5">
        <v>1</v>
      </c>
    </row>
    <row r="27" spans="1:5" s="2" customFormat="1" ht="15.75" thickBot="1">
      <c r="A27" s="1" t="s">
        <v>57</v>
      </c>
      <c r="B27" s="1"/>
      <c r="C27" s="1">
        <v>211.47</v>
      </c>
      <c r="D27" s="1" t="s">
        <v>4</v>
      </c>
      <c r="E27" s="1">
        <v>12439.2</v>
      </c>
    </row>
    <row r="28" spans="1:5" ht="15.75" thickBot="1">
      <c r="A28" s="5"/>
      <c r="B28" s="5"/>
      <c r="C28" s="5">
        <v>211.47</v>
      </c>
      <c r="D28" s="5"/>
      <c r="E28" s="5">
        <v>12439.2</v>
      </c>
    </row>
    <row r="29" spans="1:5" s="2" customFormat="1" ht="15.75" thickBot="1">
      <c r="A29" s="1" t="s">
        <v>58</v>
      </c>
      <c r="B29" s="1"/>
      <c r="C29" s="1">
        <v>211.47</v>
      </c>
      <c r="D29" s="1" t="s">
        <v>4</v>
      </c>
      <c r="E29" s="1">
        <v>12439.2</v>
      </c>
    </row>
    <row r="30" spans="1:5" ht="15.75" thickBot="1">
      <c r="A30" s="5"/>
      <c r="B30" s="5"/>
      <c r="C30" s="5">
        <v>211.47</v>
      </c>
      <c r="D30" s="5"/>
      <c r="E30" s="5">
        <v>12439.2</v>
      </c>
    </row>
    <row r="31" spans="1:5" s="2" customFormat="1" ht="15.75" thickBot="1">
      <c r="A31" s="1" t="s">
        <v>25</v>
      </c>
      <c r="B31" s="1"/>
      <c r="C31" s="1">
        <v>289.19</v>
      </c>
      <c r="D31" s="1" t="s">
        <v>5</v>
      </c>
      <c r="E31" s="1">
        <v>1</v>
      </c>
    </row>
    <row r="32" spans="1:5" ht="15.75" thickBot="1">
      <c r="A32" s="5"/>
      <c r="B32" s="5"/>
      <c r="C32" s="5">
        <v>289.19</v>
      </c>
      <c r="D32" s="5"/>
      <c r="E32" s="5">
        <v>1</v>
      </c>
    </row>
    <row r="33" spans="1:5" s="2" customFormat="1" ht="15.75" thickBot="1">
      <c r="A33" s="1" t="s">
        <v>59</v>
      </c>
      <c r="B33" s="1"/>
      <c r="C33" s="1">
        <v>531.02</v>
      </c>
      <c r="D33" s="1" t="s">
        <v>6</v>
      </c>
      <c r="E33" s="1">
        <v>1.4</v>
      </c>
    </row>
    <row r="34" spans="1:5" ht="15.75" thickBot="1">
      <c r="A34" s="5"/>
      <c r="B34" s="5"/>
      <c r="C34" s="5">
        <v>531.02</v>
      </c>
      <c r="D34" s="5"/>
      <c r="E34" s="5">
        <v>1.4</v>
      </c>
    </row>
    <row r="35" spans="1:5" s="2" customFormat="1" ht="15.75" thickBot="1">
      <c r="A35" s="1" t="s">
        <v>60</v>
      </c>
      <c r="B35" s="1"/>
      <c r="C35" s="1">
        <v>2497.5</v>
      </c>
      <c r="D35" s="1" t="s">
        <v>5</v>
      </c>
      <c r="E35" s="1">
        <v>1</v>
      </c>
    </row>
    <row r="36" spans="1:5" ht="15.75" thickBot="1">
      <c r="A36" s="5"/>
      <c r="B36" s="5"/>
      <c r="C36" s="5">
        <v>2497.5</v>
      </c>
      <c r="D36" s="5"/>
      <c r="E36" s="5">
        <v>1</v>
      </c>
    </row>
    <row r="37" spans="1:5" s="2" customFormat="1" ht="15.75" thickBot="1">
      <c r="A37" s="1" t="s">
        <v>61</v>
      </c>
      <c r="B37" s="1"/>
      <c r="C37" s="1">
        <v>813.65</v>
      </c>
      <c r="D37" s="1" t="s">
        <v>5</v>
      </c>
      <c r="E37" s="1">
        <v>1</v>
      </c>
    </row>
    <row r="38" spans="1:5" ht="15.75" thickBot="1">
      <c r="A38" s="5"/>
      <c r="B38" s="5"/>
      <c r="C38" s="5">
        <v>813.65</v>
      </c>
      <c r="D38" s="5"/>
      <c r="E38" s="5">
        <v>1</v>
      </c>
    </row>
    <row r="39" spans="1:5" ht="15.75" thickBot="1">
      <c r="A39" s="1" t="s">
        <v>62</v>
      </c>
      <c r="B39" s="5"/>
      <c r="C39" s="5">
        <v>3194.58</v>
      </c>
      <c r="D39" s="5" t="s">
        <v>63</v>
      </c>
      <c r="E39" s="5">
        <v>2.5</v>
      </c>
    </row>
    <row r="40" spans="1:5" ht="15.75" thickBot="1">
      <c r="A40" s="5"/>
      <c r="B40" s="5"/>
      <c r="C40" s="5">
        <v>3194.58</v>
      </c>
      <c r="D40" s="5"/>
      <c r="E40" s="5">
        <v>2.5</v>
      </c>
    </row>
    <row r="41" spans="1:5" s="2" customFormat="1" ht="15.75" thickBot="1">
      <c r="A41" s="1" t="s">
        <v>64</v>
      </c>
      <c r="B41" s="1"/>
      <c r="C41" s="1">
        <v>7090.34</v>
      </c>
      <c r="D41" s="1" t="s">
        <v>4</v>
      </c>
      <c r="E41" s="1">
        <v>12439.2</v>
      </c>
    </row>
    <row r="42" spans="1:5" ht="15.75" thickBot="1">
      <c r="A42" s="5"/>
      <c r="B42" s="5"/>
      <c r="C42" s="5">
        <v>7090.34</v>
      </c>
      <c r="D42" s="5"/>
      <c r="E42" s="5">
        <v>12439.2</v>
      </c>
    </row>
    <row r="43" spans="1:5" s="2" customFormat="1" ht="15.75" thickBot="1">
      <c r="A43" s="1" t="s">
        <v>65</v>
      </c>
      <c r="B43" s="1"/>
      <c r="C43" s="1">
        <v>10200.14</v>
      </c>
      <c r="D43" s="1" t="s">
        <v>4</v>
      </c>
      <c r="E43" s="1">
        <v>12439.2</v>
      </c>
    </row>
    <row r="44" spans="1:5" ht="15.75" thickBot="1">
      <c r="A44" s="5"/>
      <c r="B44" s="5"/>
      <c r="C44" s="5">
        <v>10200.14</v>
      </c>
      <c r="D44" s="5"/>
      <c r="E44" s="5">
        <v>12439.2</v>
      </c>
    </row>
    <row r="45" spans="1:5" ht="15.75" thickBot="1">
      <c r="A45" s="5" t="s">
        <v>66</v>
      </c>
      <c r="B45" s="5"/>
      <c r="C45" s="5">
        <v>49508.02</v>
      </c>
      <c r="D45" s="5" t="s">
        <v>4</v>
      </c>
      <c r="E45" s="5">
        <v>12439.2</v>
      </c>
    </row>
    <row r="46" spans="1:5" ht="15.75" thickBot="1">
      <c r="A46" s="5"/>
      <c r="B46" s="5"/>
      <c r="C46" s="5">
        <v>49508.02</v>
      </c>
      <c r="D46" s="5"/>
      <c r="E46" s="5">
        <v>12439.2</v>
      </c>
    </row>
    <row r="47" spans="1:5" ht="15.75" thickBot="1">
      <c r="A47" s="5" t="s">
        <v>67</v>
      </c>
      <c r="B47" s="5"/>
      <c r="C47" s="5">
        <v>51249.5</v>
      </c>
      <c r="D47" s="5" t="s">
        <v>4</v>
      </c>
      <c r="E47" s="5">
        <v>12439.2</v>
      </c>
    </row>
    <row r="48" spans="1:5" ht="15.75" thickBot="1">
      <c r="A48" s="5"/>
      <c r="B48" s="5"/>
      <c r="C48" s="5">
        <v>51249.5</v>
      </c>
      <c r="D48" s="5"/>
      <c r="E48" s="5">
        <v>12439.2</v>
      </c>
    </row>
    <row r="49" spans="1:5" s="2" customFormat="1" ht="15.75" thickBot="1">
      <c r="A49" s="1" t="s">
        <v>68</v>
      </c>
      <c r="B49" s="1"/>
      <c r="C49" s="1">
        <v>21395.4</v>
      </c>
      <c r="D49" s="1" t="s">
        <v>4</v>
      </c>
      <c r="E49" s="1">
        <v>12439.2</v>
      </c>
    </row>
    <row r="50" spans="1:5" ht="15.75" thickBot="1">
      <c r="A50" s="5"/>
      <c r="B50" s="5"/>
      <c r="C50" s="5">
        <v>21395.4</v>
      </c>
      <c r="D50" s="5"/>
      <c r="E50" s="5">
        <v>12439.2</v>
      </c>
    </row>
    <row r="51" spans="1:5" ht="15.75" thickBot="1">
      <c r="A51" s="5" t="s">
        <v>69</v>
      </c>
      <c r="B51" s="5"/>
      <c r="C51" s="5">
        <v>24878.400000000001</v>
      </c>
      <c r="D51" s="5" t="s">
        <v>4</v>
      </c>
      <c r="E51" s="5">
        <v>12439.2</v>
      </c>
    </row>
    <row r="52" spans="1:5" ht="15.75" thickBot="1">
      <c r="A52" s="5"/>
      <c r="B52" s="5"/>
      <c r="C52" s="5">
        <v>24878.400000000001</v>
      </c>
      <c r="D52" s="5"/>
      <c r="E52" s="5">
        <v>12439.2</v>
      </c>
    </row>
    <row r="53" spans="1:5" ht="15.75" thickBot="1">
      <c r="A53" s="5" t="s">
        <v>70</v>
      </c>
      <c r="B53" s="5"/>
      <c r="C53" s="5">
        <v>23634.48</v>
      </c>
      <c r="D53" s="5" t="s">
        <v>4</v>
      </c>
      <c r="E53" s="5">
        <v>12439.2</v>
      </c>
    </row>
    <row r="54" spans="1:5" ht="15.75" thickBot="1">
      <c r="A54" s="5"/>
      <c r="B54" s="5"/>
      <c r="C54" s="5">
        <v>23634.48</v>
      </c>
      <c r="D54" s="5"/>
      <c r="E54" s="5">
        <v>12439.2</v>
      </c>
    </row>
    <row r="55" spans="1:5" ht="15.75" thickBot="1">
      <c r="A55" s="5" t="s">
        <v>71</v>
      </c>
      <c r="B55" s="5"/>
      <c r="C55" s="5">
        <v>47517.74</v>
      </c>
      <c r="D55" s="5" t="s">
        <v>4</v>
      </c>
      <c r="E55" s="5">
        <v>12439.2</v>
      </c>
    </row>
    <row r="56" spans="1:5" ht="15.75" thickBot="1">
      <c r="A56" s="5"/>
      <c r="B56" s="5"/>
      <c r="C56" s="5">
        <v>47517.74</v>
      </c>
      <c r="D56" s="5"/>
      <c r="E56" s="5">
        <v>12439.2</v>
      </c>
    </row>
    <row r="57" spans="1:5" ht="15.75" thickBot="1">
      <c r="A57" s="5" t="s">
        <v>72</v>
      </c>
      <c r="B57" s="5"/>
      <c r="C57" s="5">
        <v>44283.55</v>
      </c>
      <c r="D57" s="5" t="s">
        <v>4</v>
      </c>
      <c r="E57" s="5">
        <v>12439.2</v>
      </c>
    </row>
    <row r="58" spans="1:5" ht="15.75" thickBot="1">
      <c r="A58" s="5"/>
      <c r="B58" s="5"/>
      <c r="C58" s="5">
        <v>44283.55</v>
      </c>
      <c r="D58" s="5"/>
      <c r="E58" s="5">
        <v>12439.2</v>
      </c>
    </row>
    <row r="59" spans="1:5" ht="15.75" thickBot="1">
      <c r="A59" s="5" t="s">
        <v>73</v>
      </c>
      <c r="B59" s="5"/>
      <c r="C59" s="5">
        <v>359.2</v>
      </c>
      <c r="D59" s="5" t="s">
        <v>5</v>
      </c>
      <c r="E59" s="5">
        <v>2</v>
      </c>
    </row>
    <row r="60" spans="1:5" ht="15.75" thickBot="1">
      <c r="A60" s="5"/>
      <c r="B60" s="5"/>
      <c r="C60" s="5">
        <v>359.2</v>
      </c>
      <c r="D60" s="5"/>
      <c r="E60" s="5">
        <v>2</v>
      </c>
    </row>
    <row r="61" spans="1:5" ht="15.75" thickBot="1">
      <c r="A61" s="5" t="s">
        <v>74</v>
      </c>
      <c r="B61" s="5"/>
      <c r="C61" s="5">
        <v>839.4</v>
      </c>
      <c r="D61" s="5" t="s">
        <v>6</v>
      </c>
      <c r="E61" s="5">
        <v>5</v>
      </c>
    </row>
    <row r="62" spans="1:5" ht="15.75" thickBot="1">
      <c r="A62" s="5"/>
      <c r="B62" s="5"/>
      <c r="C62" s="5">
        <v>839.4</v>
      </c>
      <c r="D62" s="5"/>
      <c r="E62" s="5">
        <v>5</v>
      </c>
    </row>
    <row r="63" spans="1:5" ht="15.75" thickBot="1">
      <c r="A63" s="5" t="s">
        <v>75</v>
      </c>
      <c r="B63" s="5"/>
      <c r="C63" s="5">
        <v>81.41</v>
      </c>
      <c r="D63" s="5" t="s">
        <v>6</v>
      </c>
      <c r="E63" s="5">
        <v>1</v>
      </c>
    </row>
    <row r="64" spans="1:5" ht="15.75" thickBot="1">
      <c r="A64" s="5"/>
      <c r="B64" s="5"/>
      <c r="C64" s="5">
        <v>81.41</v>
      </c>
      <c r="D64" s="5"/>
      <c r="E64" s="5">
        <v>1</v>
      </c>
    </row>
    <row r="65" spans="1:5" s="2" customFormat="1" ht="15.75" thickBot="1">
      <c r="A65" s="1" t="s">
        <v>76</v>
      </c>
      <c r="B65" s="1"/>
      <c r="C65" s="1">
        <v>1368.31</v>
      </c>
      <c r="D65" s="1" t="s">
        <v>4</v>
      </c>
      <c r="E65" s="1">
        <v>12439.2</v>
      </c>
    </row>
    <row r="66" spans="1:5" ht="15.75" thickBot="1">
      <c r="A66" s="5"/>
      <c r="B66" s="5"/>
      <c r="C66" s="5">
        <v>1368.31</v>
      </c>
      <c r="D66" s="5"/>
      <c r="E66" s="5">
        <v>12439.2</v>
      </c>
    </row>
    <row r="67" spans="1:5" s="2" customFormat="1" ht="15.75" thickBot="1">
      <c r="A67" s="1" t="s">
        <v>87</v>
      </c>
      <c r="B67" s="1"/>
      <c r="C67" s="1">
        <v>1368.32</v>
      </c>
      <c r="D67" s="1" t="s">
        <v>4</v>
      </c>
      <c r="E67" s="1">
        <v>12439.2</v>
      </c>
    </row>
    <row r="68" spans="1:5" ht="15.75" thickBot="1">
      <c r="A68" s="5"/>
      <c r="B68" s="5"/>
      <c r="C68" s="5">
        <v>1368.32</v>
      </c>
      <c r="D68" s="5"/>
      <c r="E68" s="5">
        <v>12439.2</v>
      </c>
    </row>
    <row r="69" spans="1:5" s="2" customFormat="1" ht="15.75" thickBot="1">
      <c r="A69" s="1" t="s">
        <v>18</v>
      </c>
      <c r="B69" s="1"/>
      <c r="C69" s="1">
        <v>15797.78</v>
      </c>
      <c r="D69" s="1" t="s">
        <v>4</v>
      </c>
      <c r="E69" s="1">
        <v>12439.2</v>
      </c>
    </row>
    <row r="70" spans="1:5" ht="15.75" thickBot="1">
      <c r="A70" s="5"/>
      <c r="B70" s="5"/>
      <c r="C70" s="5">
        <v>15797.78</v>
      </c>
      <c r="D70" s="5"/>
      <c r="E70" s="5">
        <v>12439.2</v>
      </c>
    </row>
    <row r="71" spans="1:5" s="2" customFormat="1" ht="15.75" thickBot="1">
      <c r="A71" s="1" t="s">
        <v>77</v>
      </c>
      <c r="B71" s="1"/>
      <c r="C71" s="1">
        <v>15797.78</v>
      </c>
      <c r="D71" s="1" t="s">
        <v>4</v>
      </c>
      <c r="E71" s="1">
        <v>12439.2</v>
      </c>
    </row>
    <row r="72" spans="1:5" ht="15.75" thickBot="1">
      <c r="A72" s="5"/>
      <c r="B72" s="5"/>
      <c r="C72" s="5">
        <v>15797.78</v>
      </c>
      <c r="D72" s="5"/>
      <c r="E72" s="5">
        <v>12439.2</v>
      </c>
    </row>
    <row r="73" spans="1:5" ht="15.75" thickBot="1">
      <c r="A73" s="5" t="s">
        <v>78</v>
      </c>
      <c r="B73" s="5"/>
      <c r="C73" s="5">
        <v>987.14</v>
      </c>
      <c r="D73" s="5" t="s">
        <v>5</v>
      </c>
      <c r="E73" s="5">
        <v>1</v>
      </c>
    </row>
    <row r="74" spans="1:5" ht="15.75" thickBot="1">
      <c r="A74" s="5"/>
      <c r="B74" s="5"/>
      <c r="C74" s="5">
        <v>987.14</v>
      </c>
      <c r="D74" s="5"/>
      <c r="E74" s="5">
        <v>1</v>
      </c>
    </row>
    <row r="75" spans="1:5" ht="15.75" thickBot="1">
      <c r="A75" s="5" t="s">
        <v>32</v>
      </c>
      <c r="B75" s="5"/>
      <c r="C75" s="5">
        <v>1651.67</v>
      </c>
      <c r="D75" s="5" t="s">
        <v>5</v>
      </c>
      <c r="E75" s="5">
        <v>19</v>
      </c>
    </row>
    <row r="76" spans="1:5" ht="15.75" thickBot="1">
      <c r="A76" s="5"/>
      <c r="B76" s="5"/>
      <c r="C76" s="5">
        <v>1651.67</v>
      </c>
      <c r="D76" s="5"/>
      <c r="E76" s="5">
        <v>19</v>
      </c>
    </row>
    <row r="77" spans="1:5" ht="15.75" thickBot="1">
      <c r="A77" s="5" t="s">
        <v>79</v>
      </c>
      <c r="B77" s="5"/>
      <c r="C77" s="5">
        <v>540.28</v>
      </c>
      <c r="D77" s="5" t="s">
        <v>80</v>
      </c>
      <c r="E77" s="5">
        <v>2</v>
      </c>
    </row>
    <row r="78" spans="1:5" ht="15.75" thickBot="1">
      <c r="A78" s="5"/>
      <c r="B78" s="5"/>
      <c r="C78" s="5">
        <v>540.28</v>
      </c>
      <c r="D78" s="5"/>
      <c r="E78" s="5">
        <v>2</v>
      </c>
    </row>
    <row r="79" spans="1:5" ht="15.75" thickBot="1">
      <c r="A79" s="5" t="s">
        <v>81</v>
      </c>
      <c r="B79" s="5"/>
      <c r="C79" s="5">
        <v>932.54</v>
      </c>
      <c r="D79" s="5" t="s">
        <v>82</v>
      </c>
      <c r="E79" s="5">
        <v>1</v>
      </c>
    </row>
    <row r="80" spans="1:5" ht="15.75" thickBot="1">
      <c r="A80" s="5"/>
      <c r="B80" s="5"/>
      <c r="C80" s="5">
        <v>932.54</v>
      </c>
      <c r="D80" s="5"/>
      <c r="E80" s="5">
        <v>1</v>
      </c>
    </row>
    <row r="81" spans="1:5" ht="15.75" thickBot="1">
      <c r="A81" s="5" t="s">
        <v>83</v>
      </c>
      <c r="B81" s="5"/>
      <c r="C81" s="5">
        <v>614.99</v>
      </c>
      <c r="D81" s="5" t="s">
        <v>5</v>
      </c>
      <c r="E81" s="5">
        <v>1</v>
      </c>
    </row>
    <row r="82" spans="1:5" ht="15.75" thickBot="1">
      <c r="A82" s="5"/>
      <c r="B82" s="5"/>
      <c r="C82" s="5">
        <v>614.99</v>
      </c>
      <c r="D82" s="5"/>
      <c r="E82" s="5">
        <v>1</v>
      </c>
    </row>
    <row r="83" spans="1:5" s="2" customFormat="1" ht="15.75" thickBot="1">
      <c r="A83" s="1" t="s">
        <v>84</v>
      </c>
      <c r="B83" s="1"/>
      <c r="C83" s="1">
        <v>17912.46</v>
      </c>
      <c r="D83" s="1" t="s">
        <v>4</v>
      </c>
      <c r="E83" s="1">
        <v>12439.2</v>
      </c>
    </row>
    <row r="84" spans="1:5" ht="15.75" thickBot="1">
      <c r="A84" s="5"/>
      <c r="B84" s="5"/>
      <c r="C84" s="5">
        <v>17912.46</v>
      </c>
      <c r="D84" s="5"/>
      <c r="E84" s="5">
        <v>12439.2</v>
      </c>
    </row>
    <row r="85" spans="1:5" ht="15.75" thickBot="1">
      <c r="A85" s="5"/>
      <c r="B85" s="5"/>
      <c r="C85" s="5">
        <v>412168.28000000009</v>
      </c>
      <c r="D85" s="5"/>
      <c r="E85" s="5">
        <v>227222.00000000009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Лист1 (2)</vt:lpstr>
      <vt:lpstr>Лист2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2019-01-30T01:38:20Z</cp:lastPrinted>
  <dcterms:created xsi:type="dcterms:W3CDTF">2016-03-18T02:51:51Z</dcterms:created>
  <dcterms:modified xsi:type="dcterms:W3CDTF">2019-02-28T02:19:24Z</dcterms:modified>
</cp:coreProperties>
</file>