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35" windowWidth="14025" windowHeight="8445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Лист1!$A$5:$E$100</definedName>
  </definedNames>
  <calcPr calcId="124519" calcMode="manual"/>
</workbook>
</file>

<file path=xl/calcChain.xml><?xml version="1.0" encoding="utf-8"?>
<calcChain xmlns="http://schemas.openxmlformats.org/spreadsheetml/2006/main">
  <c r="C12" i="1"/>
  <c r="C88"/>
  <c r="C58"/>
  <c r="C40"/>
  <c r="C90"/>
  <c r="C85"/>
  <c r="C82"/>
  <c r="C33"/>
  <c r="C30"/>
  <c r="C27"/>
  <c r="C24"/>
  <c r="C97" s="1"/>
  <c r="C7" i="4" l="1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7"/>
  <c r="E117"/>
  <c r="C96" i="1" l="1"/>
  <c r="C95" s="1"/>
  <c r="C98" s="1"/>
  <c r="C21"/>
  <c r="C13" s="1"/>
  <c r="C99" l="1"/>
  <c r="C100" s="1"/>
  <c r="C22"/>
</calcChain>
</file>

<file path=xl/sharedStrings.xml><?xml version="1.0" encoding="utf-8"?>
<sst xmlns="http://schemas.openxmlformats.org/spreadsheetml/2006/main" count="450" uniqueCount="194">
  <si>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</si>
  <si>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</si>
  <si>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</si>
  <si>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</si>
  <si>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</si>
  <si>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</si>
  <si>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</si>
  <si>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</si>
  <si>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</si>
  <si>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</si>
  <si>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</si>
  <si>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</si>
  <si>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</si>
  <si>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</si>
  <si>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Смена стекол Итог</t>
  </si>
  <si>
    <t>Смена стекол</t>
  </si>
  <si>
    <t>прочистка канализационной сети внутренней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</si>
  <si>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</si>
  <si>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</si>
  <si>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</si>
  <si>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</si>
  <si>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</si>
  <si>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</si>
  <si>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</si>
  <si>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</si>
  <si>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</si>
  <si>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</si>
  <si>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</si>
  <si>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</si>
  <si>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</si>
  <si>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</si>
  <si>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</si>
  <si>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</si>
  <si>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</si>
  <si>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</si>
  <si>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</si>
  <si>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</si>
  <si>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</si>
  <si>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 xml:space="preserve">Годовая фактическая стоимость работ (услуг) </t>
  </si>
  <si>
    <t>Выезд а/машины по заявке</t>
  </si>
  <si>
    <t>выезд</t>
  </si>
  <si>
    <t>Подключение системы отопления</t>
  </si>
  <si>
    <t>Ремонт дверных полотен</t>
  </si>
  <si>
    <t>дом</t>
  </si>
  <si>
    <t>Перезапуск (удаление воздуха) стояков отопления</t>
  </si>
  <si>
    <t>1 раз</t>
  </si>
  <si>
    <t>замена эл. лампочки накаливания</t>
  </si>
  <si>
    <t>Адрес: ул. Чкалова, д. 44</t>
  </si>
  <si>
    <t>ИП Петров А.Р.</t>
  </si>
  <si>
    <t>ИП Емельянов А.В.</t>
  </si>
  <si>
    <t>ИП Гордеева Т.Н.</t>
  </si>
  <si>
    <t>замена врезки в квартире в полипропилене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</si>
  <si>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</si>
  <si>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</si>
  <si>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</si>
  <si>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</si>
  <si>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эл.выключателя</t>
  </si>
  <si>
    <t>осмотр сантехоборудования</t>
  </si>
  <si>
    <t>регулировка теплоносителя</t>
  </si>
  <si>
    <t>Утепление вентпродухов изовером</t>
  </si>
  <si>
    <t>Общий итог</t>
  </si>
  <si>
    <t>утепление теплового узла Итог</t>
  </si>
  <si>
    <t>т\у</t>
  </si>
  <si>
    <t>утепление теплового узла</t>
  </si>
  <si>
    <t>установка   почтовых ящиков Итог</t>
  </si>
  <si>
    <t>установка   почтовых ящиков</t>
  </si>
  <si>
    <t>сброс воздуха со стояков отопления Итог</t>
  </si>
  <si>
    <t>сброс воздуха со стояков отопления</t>
  </si>
  <si>
    <t>ремонт подъездов № 3,4,5 Итог</t>
  </si>
  <si>
    <t>подъезд</t>
  </si>
  <si>
    <t>ремонт подъездов № 3,4,5</t>
  </si>
  <si>
    <t>ремонт подъезда № 5 Итог</t>
  </si>
  <si>
    <t>ремонт подъезда № 5</t>
  </si>
  <si>
    <t>ремонт подъезда № 2 Итог</t>
  </si>
  <si>
    <t>ремонт подъезда № 2</t>
  </si>
  <si>
    <t>ремонт подъезда № 1 Итог</t>
  </si>
  <si>
    <t>ремонт подъезда № 1</t>
  </si>
  <si>
    <t>регулировка теплоносителя Итог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</si>
  <si>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</si>
  <si>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</si>
  <si>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</si>
  <si>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</si>
  <si>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</si>
  <si>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подвала Итог</t>
  </si>
  <si>
    <t>освещение подвала Итог</t>
  </si>
  <si>
    <t>освещение подвала</t>
  </si>
  <si>
    <t>монтаж деревянного дверного блока (коробка +2полотна) Итог</t>
  </si>
  <si>
    <t>монтаж деревянного дверного блока (коробка +2полот</t>
  </si>
  <si>
    <t>монтаж деревянного дверного блока (коробка +2полотна)</t>
  </si>
  <si>
    <t>замена эл.выключателя Итог</t>
  </si>
  <si>
    <t>замена эл. лампочки накаливания Итог</t>
  </si>
  <si>
    <t>замена пробки на радиаторе Итог</t>
  </si>
  <si>
    <t>замена пробки на радиаторе</t>
  </si>
  <si>
    <t>замена врезки в квартире в полипропилене Итог</t>
  </si>
  <si>
    <t>замена вентиля на радиаторе Итог</t>
  </si>
  <si>
    <t>замена вентиля на радиаторе</t>
  </si>
  <si>
    <t>замена вентиля Итог</t>
  </si>
  <si>
    <t>замена вентиля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</si>
  <si>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</si>
  <si>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</si>
  <si>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</si>
  <si>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</si>
  <si>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</si>
  <si>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</si>
  <si>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</si>
  <si>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</si>
  <si>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</si>
  <si>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</si>
  <si>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</si>
  <si>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светильников с датчиком на движение на этажных лес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</si>
  <si>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</si>
  <si>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</si>
  <si>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</si>
  <si>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</si>
  <si>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</si>
  <si>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</si>
  <si>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</si>
  <si>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</si>
  <si>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</si>
  <si>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</si>
  <si>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</si>
  <si>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</si>
  <si>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</si>
  <si>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</si>
  <si>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</si>
  <si>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</si>
  <si>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</si>
  <si>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</si>
  <si>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</si>
  <si>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</si>
  <si>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</si>
  <si>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</si>
  <si>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</si>
  <si>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</si>
  <si>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</si>
  <si>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</si>
  <si>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</si>
  <si>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радиатора (без стоимости радиатора) Итог</t>
  </si>
  <si>
    <t>Смена радиатора (без стоимости радиатора)</t>
  </si>
  <si>
    <t>Ремонт чердачного люка Итог</t>
  </si>
  <si>
    <t>Ремонт чердачного люка</t>
  </si>
  <si>
    <t>Ремонт дверных полотен Итог</t>
  </si>
  <si>
    <t>Ремонт дверных коробок Итог</t>
  </si>
  <si>
    <t>Ремонт дверных коробок</t>
  </si>
  <si>
    <t>Прочистка труб ХВС Итог</t>
  </si>
  <si>
    <t>Подключение системы отопления Итог</t>
  </si>
  <si>
    <t>Перезапуск (удаление воздуха) стояков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</si>
  <si>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</si>
  <si>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</si>
  <si>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</si>
  <si>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</si>
  <si>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</si>
  <si>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</si>
  <si>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</si>
  <si>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</si>
  <si>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</si>
  <si>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</si>
  <si>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</si>
  <si>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</si>
  <si>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</si>
  <si>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</si>
  <si>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</si>
  <si>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</si>
  <si>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</si>
  <si>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</si>
  <si>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</si>
  <si>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</si>
  <si>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</si>
  <si>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</si>
  <si>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</si>
  <si>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</si>
  <si>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</si>
  <si>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ЧКАЛОВА ул. д.44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</si>
  <si>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</si>
  <si>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</si>
  <si>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</si>
  <si>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</si>
  <si>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</si>
  <si>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</si>
  <si>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</si>
  <si>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</si>
  <si>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</si>
  <si>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Воронцова Л.А.</t>
  </si>
  <si>
    <t>Динамо</t>
  </si>
  <si>
    <t>Соколова Н.В.</t>
  </si>
  <si>
    <t>Урманчеева Л.Ф.</t>
  </si>
  <si>
    <t>Доходы по дому:</t>
  </si>
  <si>
    <t>Предварительный анализ финансово-экономической деятельности ООО "Лидер" за период с 01.01.2018 г. по 31.12.2018 г.</t>
  </si>
  <si>
    <t>СОВЕТ ДОМА</t>
  </si>
  <si>
    <t>ООО "Лидер"</t>
  </si>
  <si>
    <t>____________________А.М. Рябов</t>
  </si>
  <si>
    <t>______________________</t>
  </si>
  <si>
    <t>Дебиторская задолженность (переплата) на 31.12.2018 г.</t>
  </si>
  <si>
    <t>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</si>
</sst>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vertical="center" wrapText="1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43" fontId="2" fillId="0" borderId="2" xfId="3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43" fontId="8" fillId="0" borderId="0" xfId="3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43" fontId="6" fillId="0" borderId="2" xfId="3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43" fontId="2" fillId="0" borderId="0" xfId="0" applyNumberFormat="1" applyFont="1" applyFill="1" applyAlignment="1">
      <alignment wrapText="1"/>
    </xf>
    <xf numFmtId="43" fontId="6" fillId="0" borderId="2" xfId="3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3" fontId="2" fillId="0" borderId="0" xfId="3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8" fillId="0" borderId="3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92" workbookViewId="0">
      <selection activeCell="A101" sqref="A101"/>
    </sheetView>
  </sheetViews>
  <sheetFormatPr defaultRowHeight="15" outlineLevelRow="2"/>
  <cols>
    <col min="1" max="1" width="64.7109375" style="41" customWidth="1"/>
    <col min="2" max="2" width="64.7109375" style="41" hidden="1" customWidth="1"/>
    <col min="3" max="3" width="20.42578125" style="42" customWidth="1"/>
    <col min="4" max="4" width="12.140625" style="43" customWidth="1"/>
    <col min="5" max="5" width="16.42578125" style="44" customWidth="1"/>
    <col min="6" max="6" width="0" style="16" hidden="1" customWidth="1"/>
    <col min="7" max="7" width="14.7109375" style="16" bestFit="1" customWidth="1"/>
    <col min="8" max="16384" width="9.140625" style="16"/>
  </cols>
  <sheetData>
    <row r="1" spans="1:5" ht="52.5" customHeight="1">
      <c r="A1" s="50" t="s">
        <v>187</v>
      </c>
      <c r="B1" s="50"/>
      <c r="C1" s="50"/>
      <c r="D1" s="50"/>
      <c r="E1" s="50"/>
    </row>
    <row r="2" spans="1:5" s="17" customFormat="1" ht="45" customHeight="1">
      <c r="A2" s="14" t="s">
        <v>188</v>
      </c>
      <c r="B2" s="13"/>
      <c r="C2" s="51" t="s">
        <v>189</v>
      </c>
      <c r="D2" s="51"/>
      <c r="E2" s="51"/>
    </row>
    <row r="3" spans="1:5" s="17" customFormat="1" ht="15.75">
      <c r="A3" s="15" t="s">
        <v>191</v>
      </c>
      <c r="B3" s="13"/>
      <c r="C3" s="52" t="s">
        <v>190</v>
      </c>
      <c r="D3" s="52"/>
      <c r="E3" s="52"/>
    </row>
    <row r="4" spans="1:5" s="17" customFormat="1" ht="15.75">
      <c r="A4" s="15"/>
      <c r="B4" s="13"/>
      <c r="C4" s="15"/>
      <c r="D4" s="15"/>
      <c r="E4" s="15"/>
    </row>
    <row r="5" spans="1:5" ht="15.75">
      <c r="A5" s="46" t="s">
        <v>9</v>
      </c>
      <c r="B5" s="46"/>
      <c r="C5" s="46"/>
      <c r="D5" s="46"/>
      <c r="E5" s="46"/>
    </row>
    <row r="6" spans="1:5" ht="15.75">
      <c r="A6" s="18" t="s">
        <v>47</v>
      </c>
      <c r="B6" s="18"/>
      <c r="C6" s="48" t="s">
        <v>174</v>
      </c>
      <c r="D6" s="48"/>
      <c r="E6" s="19"/>
    </row>
    <row r="7" spans="1:5" ht="57">
      <c r="A7" s="20" t="s">
        <v>2</v>
      </c>
      <c r="B7" s="20"/>
      <c r="C7" s="4" t="s">
        <v>38</v>
      </c>
      <c r="D7" s="21" t="s">
        <v>0</v>
      </c>
      <c r="E7" s="22" t="s">
        <v>1</v>
      </c>
    </row>
    <row r="8" spans="1:5">
      <c r="A8" s="20" t="s">
        <v>175</v>
      </c>
      <c r="B8" s="20"/>
      <c r="C8" s="23">
        <v>1230693.4132000003</v>
      </c>
      <c r="D8" s="21"/>
      <c r="E8" s="22"/>
    </row>
    <row r="9" spans="1:5">
      <c r="A9" s="49" t="s">
        <v>186</v>
      </c>
      <c r="B9" s="49"/>
      <c r="C9" s="49"/>
      <c r="D9" s="49"/>
      <c r="E9" s="49"/>
    </row>
    <row r="10" spans="1:5">
      <c r="A10" s="20" t="s">
        <v>176</v>
      </c>
      <c r="B10" s="20"/>
      <c r="C10" s="4">
        <v>1188635.33</v>
      </c>
      <c r="D10" s="21"/>
      <c r="E10" s="22"/>
    </row>
    <row r="11" spans="1:5">
      <c r="A11" s="20" t="s">
        <v>177</v>
      </c>
      <c r="B11" s="20"/>
      <c r="C11" s="4">
        <v>1211328.52</v>
      </c>
      <c r="D11" s="21"/>
      <c r="E11" s="22"/>
    </row>
    <row r="12" spans="1:5">
      <c r="A12" s="20" t="s">
        <v>192</v>
      </c>
      <c r="B12" s="20"/>
      <c r="C12" s="4">
        <f>C11-C10</f>
        <v>22693.189999999944</v>
      </c>
      <c r="D12" s="21"/>
      <c r="E12" s="22"/>
    </row>
    <row r="13" spans="1:5">
      <c r="A13" s="20" t="s">
        <v>10</v>
      </c>
      <c r="B13" s="20"/>
      <c r="C13" s="4">
        <f>C21+C14+C19+C20+C15+C16+C17+C18</f>
        <v>162557.40999999997</v>
      </c>
      <c r="D13" s="21"/>
      <c r="E13" s="22"/>
    </row>
    <row r="14" spans="1:5">
      <c r="A14" s="24" t="s">
        <v>48</v>
      </c>
      <c r="B14" s="24"/>
      <c r="C14" s="5">
        <v>6956.82</v>
      </c>
      <c r="D14" s="21"/>
      <c r="E14" s="25"/>
    </row>
    <row r="15" spans="1:5">
      <c r="A15" s="24" t="s">
        <v>182</v>
      </c>
      <c r="B15" s="24"/>
      <c r="C15" s="5">
        <v>67074.81</v>
      </c>
      <c r="D15" s="21"/>
      <c r="E15" s="25"/>
    </row>
    <row r="16" spans="1:5">
      <c r="A16" s="24" t="s">
        <v>184</v>
      </c>
      <c r="B16" s="24"/>
      <c r="C16" s="5">
        <v>213.4</v>
      </c>
      <c r="D16" s="21"/>
      <c r="E16" s="25"/>
    </row>
    <row r="17" spans="1:5">
      <c r="A17" s="24" t="s">
        <v>185</v>
      </c>
      <c r="B17" s="24"/>
      <c r="C17" s="5">
        <v>13500</v>
      </c>
      <c r="D17" s="21"/>
      <c r="E17" s="25"/>
    </row>
    <row r="18" spans="1:5">
      <c r="A18" s="24" t="s">
        <v>183</v>
      </c>
      <c r="B18" s="24"/>
      <c r="C18" s="5">
        <v>37844.58</v>
      </c>
      <c r="D18" s="21"/>
      <c r="E18" s="25"/>
    </row>
    <row r="19" spans="1:5">
      <c r="A19" s="24" t="s">
        <v>49</v>
      </c>
      <c r="B19" s="24"/>
      <c r="C19" s="5">
        <v>11571.84</v>
      </c>
      <c r="D19" s="21"/>
      <c r="E19" s="25"/>
    </row>
    <row r="20" spans="1:5">
      <c r="A20" s="24" t="s">
        <v>50</v>
      </c>
      <c r="B20" s="24"/>
      <c r="C20" s="5">
        <v>5080.4399999999996</v>
      </c>
      <c r="D20" s="21"/>
      <c r="E20" s="25"/>
    </row>
    <row r="21" spans="1:5">
      <c r="A21" s="24" t="s">
        <v>11</v>
      </c>
      <c r="B21" s="24"/>
      <c r="C21" s="5">
        <f>900*12+792.96*12</f>
        <v>20315.52</v>
      </c>
      <c r="D21" s="21"/>
      <c r="E21" s="25"/>
    </row>
    <row r="22" spans="1:5">
      <c r="A22" s="26" t="s">
        <v>178</v>
      </c>
      <c r="B22" s="26"/>
      <c r="C22" s="4">
        <f>C10+C13</f>
        <v>1351192.74</v>
      </c>
      <c r="D22" s="27"/>
      <c r="E22" s="25"/>
    </row>
    <row r="23" spans="1:5" s="28" customFormat="1" outlineLevel="2">
      <c r="A23" s="47" t="s">
        <v>12</v>
      </c>
      <c r="B23" s="47"/>
      <c r="C23" s="47"/>
      <c r="D23" s="47"/>
      <c r="E23" s="47"/>
    </row>
    <row r="24" spans="1:5" s="28" customFormat="1" outlineLevel="2">
      <c r="A24" s="1" t="s">
        <v>17</v>
      </c>
      <c r="B24" s="1"/>
      <c r="C24" s="23">
        <f>C25+C26</f>
        <v>187012.15000000002</v>
      </c>
      <c r="D24" s="29"/>
      <c r="E24" s="12"/>
    </row>
    <row r="25" spans="1:5">
      <c r="A25" s="45" t="s">
        <v>117</v>
      </c>
      <c r="B25" s="45" t="s">
        <v>116</v>
      </c>
      <c r="C25" s="45">
        <v>96800.33</v>
      </c>
      <c r="D25" s="45" t="s">
        <v>4</v>
      </c>
      <c r="E25" s="45">
        <v>25340.400000000001</v>
      </c>
    </row>
    <row r="26" spans="1:5" s="28" customFormat="1" outlineLevel="2">
      <c r="A26" s="45" t="s">
        <v>114</v>
      </c>
      <c r="B26" s="45" t="s">
        <v>113</v>
      </c>
      <c r="C26" s="45">
        <v>90211.82</v>
      </c>
      <c r="D26" s="45" t="s">
        <v>4</v>
      </c>
      <c r="E26" s="45">
        <v>25340.400000000001</v>
      </c>
    </row>
    <row r="27" spans="1:5" s="28" customFormat="1" ht="28.5" outlineLevel="2">
      <c r="A27" s="1" t="s">
        <v>18</v>
      </c>
      <c r="B27" s="1"/>
      <c r="C27" s="23">
        <f>C28+C29</f>
        <v>72473.58</v>
      </c>
      <c r="D27" s="29"/>
      <c r="E27" s="12"/>
    </row>
    <row r="28" spans="1:5">
      <c r="A28" s="45" t="s">
        <v>126</v>
      </c>
      <c r="B28" s="45" t="s">
        <v>126</v>
      </c>
      <c r="C28" s="45">
        <v>31422.12</v>
      </c>
      <c r="D28" s="45" t="s">
        <v>4</v>
      </c>
      <c r="E28" s="45">
        <v>25340.400000000001</v>
      </c>
    </row>
    <row r="29" spans="1:5" s="28" customFormat="1" outlineLevel="2">
      <c r="A29" s="45" t="s">
        <v>124</v>
      </c>
      <c r="B29" s="45" t="s">
        <v>124</v>
      </c>
      <c r="C29" s="45">
        <v>41051.46</v>
      </c>
      <c r="D29" s="45" t="s">
        <v>4</v>
      </c>
      <c r="E29" s="45">
        <v>25340.400000000001</v>
      </c>
    </row>
    <row r="30" spans="1:5" s="28" customFormat="1" outlineLevel="2">
      <c r="A30" s="1" t="s">
        <v>19</v>
      </c>
      <c r="B30" s="1"/>
      <c r="C30" s="23">
        <f>C31+C32</f>
        <v>114916.79999999999</v>
      </c>
      <c r="D30" s="3"/>
      <c r="E30" s="12"/>
    </row>
    <row r="31" spans="1:5">
      <c r="A31" s="45" t="s">
        <v>167</v>
      </c>
      <c r="B31" s="45" t="s">
        <v>167</v>
      </c>
      <c r="C31" s="45">
        <v>57673.599999999999</v>
      </c>
      <c r="D31" s="45" t="s">
        <v>20</v>
      </c>
      <c r="E31" s="45">
        <v>1072</v>
      </c>
    </row>
    <row r="32" spans="1:5" s="28" customFormat="1" outlineLevel="2">
      <c r="A32" s="45" t="s">
        <v>165</v>
      </c>
      <c r="B32" s="45" t="s">
        <v>165</v>
      </c>
      <c r="C32" s="45">
        <v>57243.199999999997</v>
      </c>
      <c r="D32" s="45" t="s">
        <v>20</v>
      </c>
      <c r="E32" s="45">
        <v>1064</v>
      </c>
    </row>
    <row r="33" spans="1:5" s="28" customFormat="1" ht="42.75" outlineLevel="2">
      <c r="A33" s="1" t="s">
        <v>21</v>
      </c>
      <c r="B33" s="1"/>
      <c r="C33" s="23">
        <f>SUM(C34:C39)</f>
        <v>21691.41</v>
      </c>
      <c r="D33" s="29"/>
      <c r="E33" s="12"/>
    </row>
    <row r="34" spans="1:5" s="28" customFormat="1" outlineLevel="2">
      <c r="A34" s="45" t="s">
        <v>162</v>
      </c>
      <c r="B34" s="45" t="s">
        <v>162</v>
      </c>
      <c r="C34" s="45">
        <v>2027.24</v>
      </c>
      <c r="D34" s="45" t="s">
        <v>4</v>
      </c>
      <c r="E34" s="45">
        <v>25340.400000000001</v>
      </c>
    </row>
    <row r="35" spans="1:5" s="28" customFormat="1" outlineLevel="2">
      <c r="A35" s="45" t="s">
        <v>160</v>
      </c>
      <c r="B35" s="45" t="s">
        <v>159</v>
      </c>
      <c r="C35" s="45">
        <v>2280.64</v>
      </c>
      <c r="D35" s="45" t="s">
        <v>4</v>
      </c>
      <c r="E35" s="45">
        <v>25340.400000000001</v>
      </c>
    </row>
    <row r="36" spans="1:5" s="28" customFormat="1" outlineLevel="2">
      <c r="A36" s="45" t="s">
        <v>108</v>
      </c>
      <c r="B36" s="45" t="s">
        <v>108</v>
      </c>
      <c r="C36" s="45">
        <v>1925.88</v>
      </c>
      <c r="D36" s="45" t="s">
        <v>4</v>
      </c>
      <c r="E36" s="45">
        <v>25340.400000000001</v>
      </c>
    </row>
    <row r="37" spans="1:5" s="28" customFormat="1" outlineLevel="2">
      <c r="A37" s="45" t="s">
        <v>106</v>
      </c>
      <c r="B37" s="45" t="s">
        <v>105</v>
      </c>
      <c r="C37" s="45">
        <v>2027.23</v>
      </c>
      <c r="D37" s="45" t="s">
        <v>4</v>
      </c>
      <c r="E37" s="45">
        <v>25340.400000000001</v>
      </c>
    </row>
    <row r="38" spans="1:5" outlineLevel="1">
      <c r="A38" s="45" t="s">
        <v>103</v>
      </c>
      <c r="B38" s="45" t="s">
        <v>102</v>
      </c>
      <c r="C38" s="45">
        <v>3547.66</v>
      </c>
      <c r="D38" s="45" t="s">
        <v>4</v>
      </c>
      <c r="E38" s="45">
        <v>25340.400000000001</v>
      </c>
    </row>
    <row r="39" spans="1:5" s="28" customFormat="1" ht="30" outlineLevel="2">
      <c r="A39" s="45" t="s">
        <v>100</v>
      </c>
      <c r="B39" s="45" t="s">
        <v>99</v>
      </c>
      <c r="C39" s="45">
        <v>9882.76</v>
      </c>
      <c r="D39" s="45" t="s">
        <v>4</v>
      </c>
      <c r="E39" s="45">
        <v>25340.400000000001</v>
      </c>
    </row>
    <row r="40" spans="1:5" s="28" customFormat="1" ht="42.75" outlineLevel="2">
      <c r="A40" s="1" t="s">
        <v>22</v>
      </c>
      <c r="B40" s="1"/>
      <c r="C40" s="30">
        <f>SUM(C41:C57)</f>
        <v>429344.36</v>
      </c>
      <c r="D40" s="31"/>
      <c r="E40" s="31"/>
    </row>
    <row r="41" spans="1:5" s="28" customFormat="1" outlineLevel="2">
      <c r="A41" s="45" t="s">
        <v>52</v>
      </c>
      <c r="B41" s="45" t="s">
        <v>53</v>
      </c>
      <c r="C41" s="45">
        <v>215.6</v>
      </c>
      <c r="D41" s="45" t="s">
        <v>5</v>
      </c>
      <c r="E41" s="45">
        <v>1</v>
      </c>
    </row>
    <row r="42" spans="1:5" s="28" customFormat="1" outlineLevel="2">
      <c r="A42" s="45" t="s">
        <v>143</v>
      </c>
      <c r="B42" s="45" t="s">
        <v>143</v>
      </c>
      <c r="C42" s="45">
        <v>1201.48</v>
      </c>
      <c r="D42" s="45" t="s">
        <v>5</v>
      </c>
      <c r="E42" s="45">
        <v>1</v>
      </c>
    </row>
    <row r="43" spans="1:5" s="28" customFormat="1" outlineLevel="2">
      <c r="A43" s="45" t="s">
        <v>42</v>
      </c>
      <c r="B43" s="45" t="s">
        <v>42</v>
      </c>
      <c r="C43" s="45">
        <v>520.01</v>
      </c>
      <c r="D43" s="45" t="s">
        <v>5</v>
      </c>
      <c r="E43" s="45">
        <v>1</v>
      </c>
    </row>
    <row r="44" spans="1:5" s="28" customFormat="1" outlineLevel="2">
      <c r="A44" s="45" t="s">
        <v>42</v>
      </c>
      <c r="B44" s="45" t="s">
        <v>42</v>
      </c>
      <c r="C44" s="45">
        <v>520.01</v>
      </c>
      <c r="D44" s="45" t="s">
        <v>5</v>
      </c>
      <c r="E44" s="45">
        <v>1</v>
      </c>
    </row>
    <row r="45" spans="1:5" s="28" customFormat="1" outlineLevel="2">
      <c r="A45" s="45" t="s">
        <v>140</v>
      </c>
      <c r="B45" s="45" t="s">
        <v>140</v>
      </c>
      <c r="C45" s="45">
        <v>82.74</v>
      </c>
      <c r="D45" s="45" t="s">
        <v>5</v>
      </c>
      <c r="E45" s="45">
        <v>1</v>
      </c>
    </row>
    <row r="46" spans="1:5" s="28" customFormat="1" outlineLevel="2">
      <c r="A46" s="45" t="s">
        <v>15</v>
      </c>
      <c r="B46" s="45" t="s">
        <v>15</v>
      </c>
      <c r="C46" s="45">
        <v>3939.77</v>
      </c>
      <c r="D46" s="45" t="s">
        <v>4</v>
      </c>
      <c r="E46" s="45">
        <v>5.8</v>
      </c>
    </row>
    <row r="47" spans="1:5" s="28" customFormat="1" outlineLevel="2">
      <c r="A47" s="45" t="s">
        <v>111</v>
      </c>
      <c r="B47" s="45" t="s">
        <v>111</v>
      </c>
      <c r="C47" s="45">
        <v>1261.8</v>
      </c>
      <c r="D47" s="45" t="s">
        <v>5</v>
      </c>
      <c r="E47" s="45">
        <v>3</v>
      </c>
    </row>
    <row r="48" spans="1:5" s="28" customFormat="1" outlineLevel="2">
      <c r="A48" s="45" t="s">
        <v>54</v>
      </c>
      <c r="B48" s="45" t="s">
        <v>55</v>
      </c>
      <c r="C48" s="45">
        <v>6651.27</v>
      </c>
      <c r="D48" s="45" t="s">
        <v>5</v>
      </c>
      <c r="E48" s="45">
        <v>3</v>
      </c>
    </row>
    <row r="49" spans="1:6" s="28" customFormat="1" outlineLevel="2">
      <c r="A49" s="45" t="s">
        <v>46</v>
      </c>
      <c r="B49" s="45" t="s">
        <v>46</v>
      </c>
      <c r="C49" s="45">
        <v>1130.0899999999999</v>
      </c>
      <c r="D49" s="45" t="s">
        <v>5</v>
      </c>
      <c r="E49" s="45">
        <v>13</v>
      </c>
    </row>
    <row r="50" spans="1:6" s="28" customFormat="1" outlineLevel="2">
      <c r="A50" s="45" t="s">
        <v>56</v>
      </c>
      <c r="B50" s="45" t="s">
        <v>56</v>
      </c>
      <c r="C50" s="45">
        <v>178.84</v>
      </c>
      <c r="D50" s="45" t="s">
        <v>5</v>
      </c>
      <c r="E50" s="45">
        <v>1</v>
      </c>
    </row>
    <row r="51" spans="1:6" s="28" customFormat="1" outlineLevel="2">
      <c r="A51" s="45" t="s">
        <v>88</v>
      </c>
      <c r="B51" s="45" t="s">
        <v>87</v>
      </c>
      <c r="C51" s="45">
        <v>3389.98</v>
      </c>
      <c r="D51" s="45" t="s">
        <v>4</v>
      </c>
      <c r="E51" s="45">
        <v>2.73</v>
      </c>
    </row>
    <row r="52" spans="1:6" s="28" customFormat="1" outlineLevel="2">
      <c r="A52" s="45" t="s">
        <v>76</v>
      </c>
      <c r="B52" s="45" t="s">
        <v>76</v>
      </c>
      <c r="C52" s="45">
        <v>75252</v>
      </c>
      <c r="D52" s="45" t="s">
        <v>69</v>
      </c>
      <c r="E52" s="45">
        <v>1</v>
      </c>
    </row>
    <row r="53" spans="1:6" s="28" customFormat="1" outlineLevel="2">
      <c r="A53" s="45" t="s">
        <v>74</v>
      </c>
      <c r="B53" s="45" t="s">
        <v>74</v>
      </c>
      <c r="C53" s="45">
        <v>76823</v>
      </c>
      <c r="D53" s="45" t="s">
        <v>69</v>
      </c>
      <c r="E53" s="45">
        <v>1</v>
      </c>
    </row>
    <row r="54" spans="1:6" s="28" customFormat="1" outlineLevel="2">
      <c r="A54" s="45" t="s">
        <v>72</v>
      </c>
      <c r="B54" s="45" t="s">
        <v>72</v>
      </c>
      <c r="C54" s="45">
        <v>55490</v>
      </c>
      <c r="D54" s="45" t="s">
        <v>69</v>
      </c>
      <c r="E54" s="45">
        <v>1</v>
      </c>
    </row>
    <row r="55" spans="1:6" s="28" customFormat="1" outlineLevel="2">
      <c r="A55" s="45" t="s">
        <v>70</v>
      </c>
      <c r="B55" s="45" t="s">
        <v>70</v>
      </c>
      <c r="C55" s="45">
        <v>173168</v>
      </c>
      <c r="D55" s="45" t="s">
        <v>69</v>
      </c>
      <c r="E55" s="45">
        <v>1</v>
      </c>
    </row>
    <row r="56" spans="1:6" ht="29.25">
      <c r="A56" s="45" t="s">
        <v>65</v>
      </c>
      <c r="B56" s="45" t="s">
        <v>65</v>
      </c>
      <c r="C56" s="45">
        <v>112.77</v>
      </c>
      <c r="D56" s="45" t="s">
        <v>5</v>
      </c>
      <c r="E56" s="45">
        <v>1</v>
      </c>
      <c r="F56" s="32" t="s">
        <v>3</v>
      </c>
    </row>
    <row r="57" spans="1:6" s="28" customFormat="1" outlineLevel="2">
      <c r="A57" s="45" t="s">
        <v>63</v>
      </c>
      <c r="B57" s="45" t="s">
        <v>63</v>
      </c>
      <c r="C57" s="45">
        <v>29407</v>
      </c>
      <c r="D57" s="45" t="s">
        <v>62</v>
      </c>
      <c r="E57" s="45">
        <v>1</v>
      </c>
    </row>
    <row r="58" spans="1:6" s="28" customFormat="1" ht="42.75" outlineLevel="2">
      <c r="A58" s="1" t="s">
        <v>23</v>
      </c>
      <c r="B58" s="1"/>
      <c r="C58" s="23">
        <f>SUM(C59:C76)</f>
        <v>27392.51</v>
      </c>
      <c r="D58" s="29"/>
      <c r="E58" s="12"/>
    </row>
    <row r="59" spans="1:6" s="28" customFormat="1" outlineLevel="2">
      <c r="A59" s="45" t="s">
        <v>39</v>
      </c>
      <c r="B59" s="45" t="s">
        <v>39</v>
      </c>
      <c r="C59" s="45">
        <v>1453.59</v>
      </c>
      <c r="D59" s="45" t="s">
        <v>40</v>
      </c>
      <c r="E59" s="45">
        <v>3</v>
      </c>
    </row>
    <row r="60" spans="1:6" s="28" customFormat="1" outlineLevel="2">
      <c r="A60" s="45" t="s">
        <v>24</v>
      </c>
      <c r="B60" s="45" t="s">
        <v>24</v>
      </c>
      <c r="C60" s="45">
        <v>2428.08</v>
      </c>
      <c r="D60" s="45" t="s">
        <v>25</v>
      </c>
      <c r="E60" s="45">
        <v>3</v>
      </c>
    </row>
    <row r="61" spans="1:6" s="28" customFormat="1" outlineLevel="2">
      <c r="A61" s="45" t="s">
        <v>148</v>
      </c>
      <c r="B61" s="45" t="s">
        <v>148</v>
      </c>
      <c r="C61" s="45">
        <v>2245.6</v>
      </c>
      <c r="D61" s="45" t="s">
        <v>6</v>
      </c>
      <c r="E61" s="45">
        <v>8</v>
      </c>
    </row>
    <row r="62" spans="1:6" s="28" customFormat="1" outlineLevel="2">
      <c r="A62" s="45" t="s">
        <v>44</v>
      </c>
      <c r="B62" s="45" t="s">
        <v>44</v>
      </c>
      <c r="C62" s="45">
        <v>449.58</v>
      </c>
      <c r="D62" s="45" t="s">
        <v>45</v>
      </c>
      <c r="E62" s="45">
        <v>3</v>
      </c>
    </row>
    <row r="63" spans="1:6" s="28" customFormat="1" outlineLevel="2">
      <c r="A63" s="45" t="s">
        <v>41</v>
      </c>
      <c r="B63" s="45" t="s">
        <v>41</v>
      </c>
      <c r="C63" s="45">
        <v>289.19</v>
      </c>
      <c r="D63" s="45" t="s">
        <v>5</v>
      </c>
      <c r="E63" s="45">
        <v>1</v>
      </c>
    </row>
    <row r="64" spans="1:6" s="28" customFormat="1" outlineLevel="2">
      <c r="A64" s="45" t="s">
        <v>13</v>
      </c>
      <c r="B64" s="45" t="s">
        <v>13</v>
      </c>
      <c r="C64" s="45">
        <v>379.3</v>
      </c>
      <c r="D64" s="45" t="s">
        <v>6</v>
      </c>
      <c r="E64" s="45">
        <v>1</v>
      </c>
    </row>
    <row r="65" spans="1:5" s="28" customFormat="1" outlineLevel="2">
      <c r="A65" s="45" t="s">
        <v>138</v>
      </c>
      <c r="B65" s="45" t="s">
        <v>138</v>
      </c>
      <c r="C65" s="45">
        <v>1381.39</v>
      </c>
      <c r="D65" s="45" t="s">
        <v>5</v>
      </c>
      <c r="E65" s="45">
        <v>1</v>
      </c>
    </row>
    <row r="66" spans="1:5" s="28" customFormat="1" outlineLevel="2">
      <c r="A66" s="45" t="s">
        <v>97</v>
      </c>
      <c r="B66" s="45" t="s">
        <v>97</v>
      </c>
      <c r="C66" s="45">
        <v>838.13</v>
      </c>
      <c r="D66" s="45" t="s">
        <v>5</v>
      </c>
      <c r="E66" s="45">
        <v>1</v>
      </c>
    </row>
    <row r="67" spans="1:5" s="28" customFormat="1" outlineLevel="2">
      <c r="A67" s="45" t="s">
        <v>95</v>
      </c>
      <c r="B67" s="45" t="s">
        <v>95</v>
      </c>
      <c r="C67" s="45">
        <v>684.75</v>
      </c>
      <c r="D67" s="45" t="s">
        <v>5</v>
      </c>
      <c r="E67" s="45">
        <v>1</v>
      </c>
    </row>
    <row r="68" spans="1:5" s="28" customFormat="1" outlineLevel="2">
      <c r="A68" s="45" t="s">
        <v>51</v>
      </c>
      <c r="B68" s="45" t="s">
        <v>51</v>
      </c>
      <c r="C68" s="45">
        <v>939.41</v>
      </c>
      <c r="D68" s="45" t="s">
        <v>5</v>
      </c>
      <c r="E68" s="45">
        <v>1</v>
      </c>
    </row>
    <row r="69" spans="1:5" s="28" customFormat="1" outlineLevel="2">
      <c r="A69" s="45" t="s">
        <v>92</v>
      </c>
      <c r="B69" s="45" t="s">
        <v>92</v>
      </c>
      <c r="C69" s="45">
        <v>990.73</v>
      </c>
      <c r="D69" s="45" t="s">
        <v>5</v>
      </c>
      <c r="E69" s="45">
        <v>1</v>
      </c>
    </row>
    <row r="70" spans="1:5" s="28" customFormat="1" outlineLevel="2">
      <c r="A70" s="45" t="s">
        <v>16</v>
      </c>
      <c r="B70" s="45" t="s">
        <v>16</v>
      </c>
      <c r="C70" s="45">
        <v>6580.53</v>
      </c>
      <c r="D70" s="45" t="s">
        <v>6</v>
      </c>
      <c r="E70" s="45">
        <v>33</v>
      </c>
    </row>
    <row r="71" spans="1:5" s="28" customFormat="1" outlineLevel="2">
      <c r="A71" s="45" t="s">
        <v>58</v>
      </c>
      <c r="B71" s="45" t="s">
        <v>58</v>
      </c>
      <c r="C71" s="45">
        <v>432.54</v>
      </c>
      <c r="D71" s="45" t="s">
        <v>43</v>
      </c>
      <c r="E71" s="45">
        <v>1</v>
      </c>
    </row>
    <row r="72" spans="1:5" s="28" customFormat="1" outlineLevel="2">
      <c r="A72" s="45" t="s">
        <v>67</v>
      </c>
      <c r="B72" s="45" t="s">
        <v>67</v>
      </c>
      <c r="C72" s="45">
        <v>4350.71</v>
      </c>
      <c r="D72" s="45" t="s">
        <v>25</v>
      </c>
      <c r="E72" s="45">
        <v>7</v>
      </c>
    </row>
    <row r="73" spans="1:5" s="28" customFormat="1" outlineLevel="2">
      <c r="A73" s="45" t="s">
        <v>85</v>
      </c>
      <c r="B73" s="45" t="s">
        <v>85</v>
      </c>
      <c r="C73" s="45">
        <v>1085.8399999999999</v>
      </c>
      <c r="D73" s="45" t="s">
        <v>6</v>
      </c>
      <c r="E73" s="45">
        <v>28</v>
      </c>
    </row>
    <row r="74" spans="1:5" s="28" customFormat="1" outlineLevel="2">
      <c r="A74" s="45" t="s">
        <v>36</v>
      </c>
      <c r="B74" s="45" t="s">
        <v>36</v>
      </c>
      <c r="C74" s="45">
        <v>1620.84</v>
      </c>
      <c r="D74" s="45" t="s">
        <v>37</v>
      </c>
      <c r="E74" s="45">
        <v>6</v>
      </c>
    </row>
    <row r="75" spans="1:5">
      <c r="A75" s="45" t="s">
        <v>57</v>
      </c>
      <c r="B75" s="45" t="s">
        <v>57</v>
      </c>
      <c r="C75" s="45">
        <v>309.76</v>
      </c>
      <c r="D75" s="45" t="s">
        <v>5</v>
      </c>
      <c r="E75" s="45">
        <v>2</v>
      </c>
    </row>
    <row r="76" spans="1:5">
      <c r="A76" s="45" t="s">
        <v>81</v>
      </c>
      <c r="B76" s="45" t="s">
        <v>81</v>
      </c>
      <c r="C76" s="45">
        <v>932.54</v>
      </c>
      <c r="D76" s="45" t="s">
        <v>80</v>
      </c>
      <c r="E76" s="45">
        <v>1</v>
      </c>
    </row>
    <row r="77" spans="1:5" ht="28.5">
      <c r="A77" s="1" t="s">
        <v>26</v>
      </c>
      <c r="B77" s="1"/>
      <c r="C77" s="23">
        <v>0</v>
      </c>
      <c r="D77" s="29"/>
      <c r="E77" s="12"/>
    </row>
    <row r="78" spans="1:5" ht="28.5">
      <c r="A78" s="1" t="s">
        <v>27</v>
      </c>
      <c r="B78" s="1"/>
      <c r="C78" s="23">
        <v>0</v>
      </c>
      <c r="D78" s="29"/>
      <c r="E78" s="12"/>
    </row>
    <row r="79" spans="1:5" ht="28.5" hidden="1">
      <c r="A79" s="1" t="s">
        <v>28</v>
      </c>
      <c r="B79" s="1"/>
      <c r="C79" s="23">
        <v>0</v>
      </c>
      <c r="D79" s="29"/>
      <c r="E79" s="12"/>
    </row>
    <row r="80" spans="1:5" ht="28.5">
      <c r="A80" s="1" t="s">
        <v>29</v>
      </c>
      <c r="B80" s="1"/>
      <c r="C80" s="23">
        <v>0</v>
      </c>
      <c r="D80" s="29"/>
      <c r="E80" s="12"/>
    </row>
    <row r="81" spans="1:7" s="28" customFormat="1" outlineLevel="2">
      <c r="A81" s="33" t="s">
        <v>59</v>
      </c>
      <c r="B81" s="33"/>
      <c r="C81" s="34">
        <v>2005.9</v>
      </c>
      <c r="D81" s="35" t="s">
        <v>5</v>
      </c>
      <c r="E81" s="35">
        <v>5</v>
      </c>
    </row>
    <row r="82" spans="1:7" s="28" customFormat="1" ht="28.5" outlineLevel="2">
      <c r="A82" s="1" t="s">
        <v>30</v>
      </c>
      <c r="B82" s="1"/>
      <c r="C82" s="23">
        <f>C84+C83</f>
        <v>10136.16</v>
      </c>
      <c r="D82" s="29"/>
      <c r="E82" s="12"/>
    </row>
    <row r="83" spans="1:7">
      <c r="A83" s="45" t="s">
        <v>132</v>
      </c>
      <c r="B83" s="45" t="s">
        <v>131</v>
      </c>
      <c r="C83" s="45">
        <v>4814.68</v>
      </c>
      <c r="D83" s="45" t="s">
        <v>4</v>
      </c>
      <c r="E83" s="45">
        <v>25340.400000000001</v>
      </c>
    </row>
    <row r="84" spans="1:7" s="28" customFormat="1" outlineLevel="2">
      <c r="A84" s="45" t="s">
        <v>129</v>
      </c>
      <c r="B84" s="45" t="s">
        <v>128</v>
      </c>
      <c r="C84" s="45">
        <v>5321.48</v>
      </c>
      <c r="D84" s="45" t="s">
        <v>4</v>
      </c>
      <c r="E84" s="45">
        <v>25340.400000000001</v>
      </c>
    </row>
    <row r="85" spans="1:7" s="28" customFormat="1" ht="28.5" outlineLevel="2">
      <c r="A85" s="1" t="s">
        <v>31</v>
      </c>
      <c r="B85" s="1"/>
      <c r="C85" s="23">
        <f>C86+C87</f>
        <v>29217.480000000003</v>
      </c>
      <c r="D85" s="29"/>
      <c r="E85" s="12"/>
    </row>
    <row r="86" spans="1:7">
      <c r="A86" s="45" t="s">
        <v>136</v>
      </c>
      <c r="B86" s="45" t="s">
        <v>136</v>
      </c>
      <c r="C86" s="45">
        <v>11986.01</v>
      </c>
      <c r="D86" s="45" t="s">
        <v>4</v>
      </c>
      <c r="E86" s="45">
        <v>25340.400000000001</v>
      </c>
    </row>
    <row r="87" spans="1:7" s="28" customFormat="1" outlineLevel="2">
      <c r="A87" s="45" t="s">
        <v>134</v>
      </c>
      <c r="B87" s="45" t="s">
        <v>134</v>
      </c>
      <c r="C87" s="45">
        <v>17231.47</v>
      </c>
      <c r="D87" s="45" t="s">
        <v>4</v>
      </c>
      <c r="E87" s="45">
        <v>25340.400000000001</v>
      </c>
    </row>
    <row r="88" spans="1:7" ht="42.75">
      <c r="A88" s="1" t="s">
        <v>32</v>
      </c>
      <c r="B88" s="1"/>
      <c r="C88" s="23">
        <f>C89</f>
        <v>1810.08</v>
      </c>
      <c r="D88" s="29"/>
      <c r="E88" s="12"/>
    </row>
    <row r="89" spans="1:7" s="28" customFormat="1" outlineLevel="2">
      <c r="A89" s="45" t="s">
        <v>33</v>
      </c>
      <c r="B89" s="45" t="s">
        <v>33</v>
      </c>
      <c r="C89" s="45">
        <v>1810.08</v>
      </c>
      <c r="D89" s="45" t="s">
        <v>4</v>
      </c>
      <c r="E89" s="45">
        <v>1257</v>
      </c>
    </row>
    <row r="90" spans="1:7" s="28" customFormat="1" ht="57" outlineLevel="2">
      <c r="A90" s="1" t="s">
        <v>34</v>
      </c>
      <c r="B90" s="1"/>
      <c r="C90" s="23">
        <f>SUM(C91:C94)</f>
        <v>135419.14000000001</v>
      </c>
      <c r="D90" s="29"/>
      <c r="E90" s="12"/>
    </row>
    <row r="91" spans="1:7" s="28" customFormat="1" outlineLevel="2">
      <c r="A91" s="45" t="s">
        <v>154</v>
      </c>
      <c r="B91" s="45" t="s">
        <v>153</v>
      </c>
      <c r="C91" s="45">
        <v>430.79</v>
      </c>
      <c r="D91" s="45" t="s">
        <v>4</v>
      </c>
      <c r="E91" s="45">
        <v>25340.400000000001</v>
      </c>
    </row>
    <row r="92" spans="1:7" s="28" customFormat="1" outlineLevel="2">
      <c r="A92" s="45" t="s">
        <v>151</v>
      </c>
      <c r="B92" s="45" t="s">
        <v>150</v>
      </c>
      <c r="C92" s="45">
        <v>430.79</v>
      </c>
      <c r="D92" s="45" t="s">
        <v>4</v>
      </c>
      <c r="E92" s="45">
        <v>25340.400000000001</v>
      </c>
    </row>
    <row r="93" spans="1:7">
      <c r="A93" s="45" t="s">
        <v>122</v>
      </c>
      <c r="B93" s="45" t="s">
        <v>121</v>
      </c>
      <c r="C93" s="45">
        <v>71459.94</v>
      </c>
      <c r="D93" s="45" t="s">
        <v>4</v>
      </c>
      <c r="E93" s="45">
        <v>25340.400000000001</v>
      </c>
    </row>
    <row r="94" spans="1:7">
      <c r="A94" s="45" t="s">
        <v>119</v>
      </c>
      <c r="B94" s="45" t="s">
        <v>119</v>
      </c>
      <c r="C94" s="45">
        <v>63097.62</v>
      </c>
      <c r="D94" s="45" t="s">
        <v>4</v>
      </c>
      <c r="E94" s="45">
        <v>25340.400000000001</v>
      </c>
    </row>
    <row r="95" spans="1:7">
      <c r="A95" s="1" t="s">
        <v>35</v>
      </c>
      <c r="B95" s="1"/>
      <c r="C95" s="23">
        <f>C96</f>
        <v>5700</v>
      </c>
      <c r="D95" s="29"/>
      <c r="E95" s="12"/>
      <c r="G95" s="36"/>
    </row>
    <row r="96" spans="1:7" ht="30">
      <c r="A96" s="2" t="s">
        <v>8</v>
      </c>
      <c r="B96" s="2"/>
      <c r="C96" s="37">
        <f>E96*5*12</f>
        <v>5700</v>
      </c>
      <c r="D96" s="3" t="s">
        <v>7</v>
      </c>
      <c r="E96" s="3">
        <v>95</v>
      </c>
    </row>
    <row r="97" spans="1:5">
      <c r="A97" s="1" t="s">
        <v>179</v>
      </c>
      <c r="B97" s="1"/>
      <c r="C97" s="23">
        <f>C24+C27+C30+C33+C40+C58+C82+C85+C88+C90</f>
        <v>1029413.67</v>
      </c>
      <c r="D97" s="38"/>
      <c r="E97" s="12"/>
    </row>
    <row r="98" spans="1:5">
      <c r="A98" s="1" t="s">
        <v>180</v>
      </c>
      <c r="B98" s="1"/>
      <c r="C98" s="23">
        <f>C97*1.18+C95</f>
        <v>1220408.1306</v>
      </c>
      <c r="D98" s="29"/>
      <c r="E98" s="12"/>
    </row>
    <row r="99" spans="1:5">
      <c r="A99" s="1" t="s">
        <v>181</v>
      </c>
      <c r="B99" s="1"/>
      <c r="C99" s="23">
        <f>C8+C10+C13-C98</f>
        <v>1361478.0226000005</v>
      </c>
      <c r="D99" s="29"/>
      <c r="E99" s="12"/>
    </row>
    <row r="100" spans="1:5" ht="28.5">
      <c r="A100" s="1" t="s">
        <v>193</v>
      </c>
      <c r="B100" s="1"/>
      <c r="C100" s="23">
        <f>C99+C12</f>
        <v>1384171.2126000004</v>
      </c>
      <c r="D100" s="39"/>
      <c r="E100" s="40"/>
    </row>
  </sheetData>
  <mergeCells count="7">
    <mergeCell ref="A5:E5"/>
    <mergeCell ref="A23:E23"/>
    <mergeCell ref="C6:D6"/>
    <mergeCell ref="A9:E9"/>
    <mergeCell ref="A1:E1"/>
    <mergeCell ref="C2:E2"/>
    <mergeCell ref="C3:E3"/>
  </mergeCells>
  <hyperlinks>
    <hyperlink ref="D7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7"/>
  <sheetViews>
    <sheetView topLeftCell="A103" workbookViewId="0">
      <selection activeCell="A115" activeCellId="16" sqref="A20:XFD20 A34:XFD34 A36:XFD36 A37:XFD37 A39:XFD39 A43:XFD43 A65:XFD65 A67:XFD67 A85:XFD85 A87:XFD87 A89:XFD89 A103:XFD103 A105:XFD105 A107:XFD107 A109:XFD109 A113:XFD113 A115:XFD115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173</v>
      </c>
    </row>
    <row r="3" spans="1:5">
      <c r="A3" t="s">
        <v>172</v>
      </c>
    </row>
    <row r="4" spans="1:5" ht="15.75" thickBot="1"/>
    <row r="5" spans="1:5" ht="15.75" thickBot="1">
      <c r="A5" s="9"/>
      <c r="B5" s="9" t="s">
        <v>171</v>
      </c>
      <c r="C5" s="9" t="s">
        <v>170</v>
      </c>
      <c r="D5" s="9" t="s">
        <v>169</v>
      </c>
      <c r="E5" s="9" t="s">
        <v>168</v>
      </c>
    </row>
    <row r="6" spans="1:5" s="11" customFormat="1" ht="15.75" outlineLevel="2" thickBot="1">
      <c r="A6" s="10" t="s">
        <v>167</v>
      </c>
      <c r="B6" s="10" t="s">
        <v>167</v>
      </c>
      <c r="C6" s="10">
        <v>57673.599999999999</v>
      </c>
      <c r="D6" s="10" t="s">
        <v>20</v>
      </c>
      <c r="E6" s="10">
        <v>1072</v>
      </c>
    </row>
    <row r="7" spans="1:5" ht="15.75" outlineLevel="1" thickBot="1">
      <c r="A7" s="8" t="s">
        <v>166</v>
      </c>
      <c r="B7" s="6"/>
      <c r="C7" s="6">
        <f>SUBTOTAL(9,C6:C6)</f>
        <v>57673.599999999999</v>
      </c>
      <c r="D7" s="6"/>
      <c r="E7" s="6">
        <f>SUBTOTAL(9,E6:E6)</f>
        <v>1072</v>
      </c>
    </row>
    <row r="8" spans="1:5" s="11" customFormat="1" ht="15.75" outlineLevel="2" thickBot="1">
      <c r="A8" s="10" t="s">
        <v>165</v>
      </c>
      <c r="B8" s="10" t="s">
        <v>165</v>
      </c>
      <c r="C8" s="10">
        <v>57243.199999999997</v>
      </c>
      <c r="D8" s="10" t="s">
        <v>20</v>
      </c>
      <c r="E8" s="10">
        <v>1064</v>
      </c>
    </row>
    <row r="9" spans="1:5" ht="15.75" outlineLevel="1" thickBot="1">
      <c r="A9" s="7" t="s">
        <v>164</v>
      </c>
      <c r="B9" s="6"/>
      <c r="C9" s="6">
        <f>SUBTOTAL(9,C8:C8)</f>
        <v>57243.199999999997</v>
      </c>
      <c r="D9" s="6"/>
      <c r="E9" s="6">
        <f>SUBTOTAL(9,E8:E8)</f>
        <v>1064</v>
      </c>
    </row>
    <row r="10" spans="1:5" s="11" customFormat="1" ht="15.75" outlineLevel="2" thickBot="1">
      <c r="A10" s="10" t="s">
        <v>39</v>
      </c>
      <c r="B10" s="10" t="s">
        <v>39</v>
      </c>
      <c r="C10" s="10">
        <v>1453.59</v>
      </c>
      <c r="D10" s="10" t="s">
        <v>40</v>
      </c>
      <c r="E10" s="10">
        <v>3</v>
      </c>
    </row>
    <row r="11" spans="1:5" ht="15.75" outlineLevel="1" thickBot="1">
      <c r="A11" s="7" t="s">
        <v>163</v>
      </c>
      <c r="B11" s="6"/>
      <c r="C11" s="6">
        <f>SUBTOTAL(9,C10:C10)</f>
        <v>1453.59</v>
      </c>
      <c r="D11" s="6"/>
      <c r="E11" s="6">
        <f>SUBTOTAL(9,E10:E10)</f>
        <v>3</v>
      </c>
    </row>
    <row r="12" spans="1:5" s="11" customFormat="1" ht="15.75" outlineLevel="2" thickBot="1">
      <c r="A12" s="10" t="s">
        <v>162</v>
      </c>
      <c r="B12" s="10" t="s">
        <v>162</v>
      </c>
      <c r="C12" s="10">
        <v>2027.24</v>
      </c>
      <c r="D12" s="10" t="s">
        <v>4</v>
      </c>
      <c r="E12" s="10">
        <v>25340.400000000001</v>
      </c>
    </row>
    <row r="13" spans="1:5" ht="15.75" outlineLevel="1" thickBot="1">
      <c r="A13" s="7" t="s">
        <v>161</v>
      </c>
      <c r="B13" s="6"/>
      <c r="C13" s="6">
        <f>SUBTOTAL(9,C12:C12)</f>
        <v>2027.24</v>
      </c>
      <c r="D13" s="6"/>
      <c r="E13" s="6">
        <f>SUBTOTAL(9,E12:E12)</f>
        <v>25340.400000000001</v>
      </c>
    </row>
    <row r="14" spans="1:5" s="11" customFormat="1" ht="15.75" outlineLevel="2" thickBot="1">
      <c r="A14" s="10" t="s">
        <v>160</v>
      </c>
      <c r="B14" s="10" t="s">
        <v>159</v>
      </c>
      <c r="C14" s="10">
        <v>2280.64</v>
      </c>
      <c r="D14" s="10" t="s">
        <v>4</v>
      </c>
      <c r="E14" s="10">
        <v>25340.400000000001</v>
      </c>
    </row>
    <row r="15" spans="1:5" ht="15.75" outlineLevel="1" thickBot="1">
      <c r="A15" s="7" t="s">
        <v>158</v>
      </c>
      <c r="B15" s="6"/>
      <c r="C15" s="6">
        <f>SUBTOTAL(9,C14:C14)</f>
        <v>2280.64</v>
      </c>
      <c r="D15" s="6"/>
      <c r="E15" s="6">
        <f>SUBTOTAL(9,E14:E14)</f>
        <v>25340.400000000001</v>
      </c>
    </row>
    <row r="16" spans="1:5" s="11" customFormat="1" ht="15.75" outlineLevel="2" thickBot="1">
      <c r="A16" s="10" t="s">
        <v>33</v>
      </c>
      <c r="B16" s="10" t="s">
        <v>33</v>
      </c>
      <c r="C16" s="10">
        <v>1810.08</v>
      </c>
      <c r="D16" s="10" t="s">
        <v>4</v>
      </c>
      <c r="E16" s="10">
        <v>1257</v>
      </c>
    </row>
    <row r="17" spans="1:5" ht="15.75" outlineLevel="1" thickBot="1">
      <c r="A17" s="7" t="s">
        <v>157</v>
      </c>
      <c r="B17" s="6"/>
      <c r="C17" s="6">
        <f>SUBTOTAL(9,C16:C16)</f>
        <v>1810.08</v>
      </c>
      <c r="D17" s="6"/>
      <c r="E17" s="6">
        <f>SUBTOTAL(9,E16:E16)</f>
        <v>1257</v>
      </c>
    </row>
    <row r="18" spans="1:5" s="11" customFormat="1" ht="15.75" outlineLevel="2" thickBot="1">
      <c r="A18" s="10" t="s">
        <v>24</v>
      </c>
      <c r="B18" s="10" t="s">
        <v>24</v>
      </c>
      <c r="C18" s="10">
        <v>2428.08</v>
      </c>
      <c r="D18" s="10" t="s">
        <v>25</v>
      </c>
      <c r="E18" s="10">
        <v>3</v>
      </c>
    </row>
    <row r="19" spans="1:5" ht="15.75" outlineLevel="1" thickBot="1">
      <c r="A19" s="7" t="s">
        <v>156</v>
      </c>
      <c r="B19" s="6"/>
      <c r="C19" s="6">
        <f>SUBTOTAL(9,C18:C18)</f>
        <v>2428.08</v>
      </c>
      <c r="D19" s="6"/>
      <c r="E19" s="6">
        <f>SUBTOTAL(9,E18:E18)</f>
        <v>3</v>
      </c>
    </row>
    <row r="20" spans="1:5" s="11" customFormat="1" ht="15.75" outlineLevel="2" thickBot="1">
      <c r="A20" s="10" t="s">
        <v>52</v>
      </c>
      <c r="B20" s="10" t="s">
        <v>53</v>
      </c>
      <c r="C20" s="10">
        <v>215.6</v>
      </c>
      <c r="D20" s="10" t="s">
        <v>5</v>
      </c>
      <c r="E20" s="10">
        <v>1</v>
      </c>
    </row>
    <row r="21" spans="1:5" ht="15.75" outlineLevel="1" thickBot="1">
      <c r="A21" s="7" t="s">
        <v>155</v>
      </c>
      <c r="B21" s="6"/>
      <c r="C21" s="6">
        <f>SUBTOTAL(9,C20:C20)</f>
        <v>215.6</v>
      </c>
      <c r="D21" s="6"/>
      <c r="E21" s="6">
        <f>SUBTOTAL(9,E20:E20)</f>
        <v>1</v>
      </c>
    </row>
    <row r="22" spans="1:5" s="11" customFormat="1" ht="15.75" outlineLevel="2" thickBot="1">
      <c r="A22" s="10" t="s">
        <v>154</v>
      </c>
      <c r="B22" s="10" t="s">
        <v>153</v>
      </c>
      <c r="C22" s="10">
        <v>430.79</v>
      </c>
      <c r="D22" s="10" t="s">
        <v>4</v>
      </c>
      <c r="E22" s="10">
        <v>25340.400000000001</v>
      </c>
    </row>
    <row r="23" spans="1:5" ht="15.75" outlineLevel="1" thickBot="1">
      <c r="A23" s="7" t="s">
        <v>152</v>
      </c>
      <c r="B23" s="6"/>
      <c r="C23" s="6">
        <f>SUBTOTAL(9,C22:C22)</f>
        <v>430.79</v>
      </c>
      <c r="D23" s="6"/>
      <c r="E23" s="6">
        <f>SUBTOTAL(9,E22:E22)</f>
        <v>25340.400000000001</v>
      </c>
    </row>
    <row r="24" spans="1:5" s="11" customFormat="1" ht="15.75" outlineLevel="2" thickBot="1">
      <c r="A24" s="10" t="s">
        <v>151</v>
      </c>
      <c r="B24" s="10" t="s">
        <v>150</v>
      </c>
      <c r="C24" s="10">
        <v>430.79</v>
      </c>
      <c r="D24" s="10" t="s">
        <v>4</v>
      </c>
      <c r="E24" s="10">
        <v>25340.400000000001</v>
      </c>
    </row>
    <row r="25" spans="1:5" ht="15.75" outlineLevel="1" thickBot="1">
      <c r="A25" s="7" t="s">
        <v>149</v>
      </c>
      <c r="B25" s="6"/>
      <c r="C25" s="6">
        <f>SUBTOTAL(9,C24:C24)</f>
        <v>430.79</v>
      </c>
      <c r="D25" s="6"/>
      <c r="E25" s="6">
        <f>SUBTOTAL(9,E24:E24)</f>
        <v>25340.400000000001</v>
      </c>
    </row>
    <row r="26" spans="1:5" s="11" customFormat="1" ht="15.75" outlineLevel="2" thickBot="1">
      <c r="A26" s="10" t="s">
        <v>148</v>
      </c>
      <c r="B26" s="10" t="s">
        <v>148</v>
      </c>
      <c r="C26" s="10">
        <v>2245.6</v>
      </c>
      <c r="D26" s="10" t="s">
        <v>6</v>
      </c>
      <c r="E26" s="10">
        <v>8</v>
      </c>
    </row>
    <row r="27" spans="1:5" ht="15.75" outlineLevel="1" thickBot="1">
      <c r="A27" s="7" t="s">
        <v>147</v>
      </c>
      <c r="B27" s="6"/>
      <c r="C27" s="6">
        <f>SUBTOTAL(9,C26:C26)</f>
        <v>2245.6</v>
      </c>
      <c r="D27" s="6"/>
      <c r="E27" s="6">
        <f>SUBTOTAL(9,E26:E26)</f>
        <v>8</v>
      </c>
    </row>
    <row r="28" spans="1:5" s="11" customFormat="1" ht="15.75" outlineLevel="2" thickBot="1">
      <c r="A28" s="10" t="s">
        <v>44</v>
      </c>
      <c r="B28" s="10" t="s">
        <v>44</v>
      </c>
      <c r="C28" s="10">
        <v>449.58</v>
      </c>
      <c r="D28" s="10" t="s">
        <v>45</v>
      </c>
      <c r="E28" s="10">
        <v>3</v>
      </c>
    </row>
    <row r="29" spans="1:5" ht="15.75" outlineLevel="1" thickBot="1">
      <c r="A29" s="7" t="s">
        <v>146</v>
      </c>
      <c r="B29" s="6"/>
      <c r="C29" s="6">
        <f>SUBTOTAL(9,C28:C28)</f>
        <v>449.58</v>
      </c>
      <c r="D29" s="6"/>
      <c r="E29" s="6">
        <f>SUBTOTAL(9,E28:E28)</f>
        <v>3</v>
      </c>
    </row>
    <row r="30" spans="1:5" s="11" customFormat="1" ht="15.75" outlineLevel="2" thickBot="1">
      <c r="A30" s="10" t="s">
        <v>41</v>
      </c>
      <c r="B30" s="10" t="s">
        <v>41</v>
      </c>
      <c r="C30" s="10">
        <v>289.19</v>
      </c>
      <c r="D30" s="10" t="s">
        <v>5</v>
      </c>
      <c r="E30" s="10">
        <v>1</v>
      </c>
    </row>
    <row r="31" spans="1:5" ht="15.75" outlineLevel="1" thickBot="1">
      <c r="A31" s="7" t="s">
        <v>145</v>
      </c>
      <c r="B31" s="6"/>
      <c r="C31" s="6">
        <f>SUBTOTAL(9,C30:C30)</f>
        <v>289.19</v>
      </c>
      <c r="D31" s="6"/>
      <c r="E31" s="6">
        <f>SUBTOTAL(9,E30:E30)</f>
        <v>1</v>
      </c>
    </row>
    <row r="32" spans="1:5" s="11" customFormat="1" ht="15.75" outlineLevel="2" thickBot="1">
      <c r="A32" s="10" t="s">
        <v>13</v>
      </c>
      <c r="B32" s="10" t="s">
        <v>13</v>
      </c>
      <c r="C32" s="10">
        <v>379.3</v>
      </c>
      <c r="D32" s="10" t="s">
        <v>6</v>
      </c>
      <c r="E32" s="10">
        <v>1</v>
      </c>
    </row>
    <row r="33" spans="1:5" ht="15.75" outlineLevel="1" thickBot="1">
      <c r="A33" s="7" t="s">
        <v>144</v>
      </c>
      <c r="B33" s="6"/>
      <c r="C33" s="6">
        <f>SUBTOTAL(9,C32:C32)</f>
        <v>379.3</v>
      </c>
      <c r="D33" s="6"/>
      <c r="E33" s="6">
        <f>SUBTOTAL(9,E32:E32)</f>
        <v>1</v>
      </c>
    </row>
    <row r="34" spans="1:5" s="11" customFormat="1" ht="15.75" outlineLevel="2" thickBot="1">
      <c r="A34" s="10" t="s">
        <v>143</v>
      </c>
      <c r="B34" s="10" t="s">
        <v>143</v>
      </c>
      <c r="C34" s="10">
        <v>1201.48</v>
      </c>
      <c r="D34" s="10" t="s">
        <v>5</v>
      </c>
      <c r="E34" s="10">
        <v>1</v>
      </c>
    </row>
    <row r="35" spans="1:5" ht="15.75" outlineLevel="1" thickBot="1">
      <c r="A35" s="7" t="s">
        <v>142</v>
      </c>
      <c r="B35" s="6"/>
      <c r="C35" s="6">
        <f>SUBTOTAL(9,C34:C34)</f>
        <v>1201.48</v>
      </c>
      <c r="D35" s="6"/>
      <c r="E35" s="6">
        <f>SUBTOTAL(9,E34:E34)</f>
        <v>1</v>
      </c>
    </row>
    <row r="36" spans="1:5" s="11" customFormat="1" ht="15.75" outlineLevel="2" thickBot="1">
      <c r="A36" s="10" t="s">
        <v>42</v>
      </c>
      <c r="B36" s="10" t="s">
        <v>42</v>
      </c>
      <c r="C36" s="10">
        <v>520.01</v>
      </c>
      <c r="D36" s="10" t="s">
        <v>5</v>
      </c>
      <c r="E36" s="10">
        <v>1</v>
      </c>
    </row>
    <row r="37" spans="1:5" s="11" customFormat="1" ht="15.75" outlineLevel="2" thickBot="1">
      <c r="A37" s="10" t="s">
        <v>42</v>
      </c>
      <c r="B37" s="10" t="s">
        <v>42</v>
      </c>
      <c r="C37" s="10">
        <v>520.01</v>
      </c>
      <c r="D37" s="10" t="s">
        <v>5</v>
      </c>
      <c r="E37" s="10">
        <v>1</v>
      </c>
    </row>
    <row r="38" spans="1:5" ht="15.75" outlineLevel="1" thickBot="1">
      <c r="A38" s="7" t="s">
        <v>141</v>
      </c>
      <c r="B38" s="6"/>
      <c r="C38" s="6">
        <f>SUBTOTAL(9,C36:C37)</f>
        <v>1040.02</v>
      </c>
      <c r="D38" s="6"/>
      <c r="E38" s="6">
        <f>SUBTOTAL(9,E36:E37)</f>
        <v>2</v>
      </c>
    </row>
    <row r="39" spans="1:5" s="11" customFormat="1" ht="15.75" outlineLevel="2" thickBot="1">
      <c r="A39" s="10" t="s">
        <v>140</v>
      </c>
      <c r="B39" s="10" t="s">
        <v>140</v>
      </c>
      <c r="C39" s="10">
        <v>82.74</v>
      </c>
      <c r="D39" s="10" t="s">
        <v>5</v>
      </c>
      <c r="E39" s="10">
        <v>1</v>
      </c>
    </row>
    <row r="40" spans="1:5" ht="15.75" outlineLevel="1" thickBot="1">
      <c r="A40" s="7" t="s">
        <v>139</v>
      </c>
      <c r="B40" s="6"/>
      <c r="C40" s="6">
        <f>SUBTOTAL(9,C39:C39)</f>
        <v>82.74</v>
      </c>
      <c r="D40" s="6"/>
      <c r="E40" s="6">
        <f>SUBTOTAL(9,E39:E39)</f>
        <v>1</v>
      </c>
    </row>
    <row r="41" spans="1:5" s="11" customFormat="1" ht="15.75" outlineLevel="2" thickBot="1">
      <c r="A41" s="10" t="s">
        <v>138</v>
      </c>
      <c r="B41" s="10" t="s">
        <v>138</v>
      </c>
      <c r="C41" s="10">
        <v>1381.39</v>
      </c>
      <c r="D41" s="10" t="s">
        <v>5</v>
      </c>
      <c r="E41" s="10">
        <v>1</v>
      </c>
    </row>
    <row r="42" spans="1:5" ht="15.75" outlineLevel="1" thickBot="1">
      <c r="A42" s="7" t="s">
        <v>137</v>
      </c>
      <c r="B42" s="6"/>
      <c r="C42" s="6">
        <f>SUBTOTAL(9,C41:C41)</f>
        <v>1381.39</v>
      </c>
      <c r="D42" s="6"/>
      <c r="E42" s="6">
        <f>SUBTOTAL(9,E41:E41)</f>
        <v>1</v>
      </c>
    </row>
    <row r="43" spans="1:5" s="11" customFormat="1" ht="15.75" outlineLevel="2" thickBot="1">
      <c r="A43" s="10" t="s">
        <v>15</v>
      </c>
      <c r="B43" s="10" t="s">
        <v>15</v>
      </c>
      <c r="C43" s="10">
        <v>3939.77</v>
      </c>
      <c r="D43" s="10" t="s">
        <v>4</v>
      </c>
      <c r="E43" s="10">
        <v>5.8</v>
      </c>
    </row>
    <row r="44" spans="1:5" ht="15.75" outlineLevel="1" thickBot="1">
      <c r="A44" s="7" t="s">
        <v>14</v>
      </c>
      <c r="B44" s="6"/>
      <c r="C44" s="6">
        <f>SUBTOTAL(9,C43:C43)</f>
        <v>3939.77</v>
      </c>
      <c r="D44" s="6"/>
      <c r="E44" s="6">
        <f>SUBTOTAL(9,E43:E43)</f>
        <v>5.8</v>
      </c>
    </row>
    <row r="45" spans="1:5" s="11" customFormat="1" ht="15.75" outlineLevel="2" thickBot="1">
      <c r="A45" s="10" t="s">
        <v>136</v>
      </c>
      <c r="B45" s="10" t="s">
        <v>136</v>
      </c>
      <c r="C45" s="10">
        <v>11986.01</v>
      </c>
      <c r="D45" s="10" t="s">
        <v>4</v>
      </c>
      <c r="E45" s="10">
        <v>25340.400000000001</v>
      </c>
    </row>
    <row r="46" spans="1:5" ht="15.75" outlineLevel="1" thickBot="1">
      <c r="A46" s="7" t="s">
        <v>135</v>
      </c>
      <c r="B46" s="6"/>
      <c r="C46" s="6">
        <f>SUBTOTAL(9,C45:C45)</f>
        <v>11986.01</v>
      </c>
      <c r="D46" s="6"/>
      <c r="E46" s="6">
        <f>SUBTOTAL(9,E45:E45)</f>
        <v>25340.400000000001</v>
      </c>
    </row>
    <row r="47" spans="1:5" s="11" customFormat="1" ht="15.75" outlineLevel="2" thickBot="1">
      <c r="A47" s="10" t="s">
        <v>134</v>
      </c>
      <c r="B47" s="10" t="s">
        <v>134</v>
      </c>
      <c r="C47" s="10">
        <v>17231.47</v>
      </c>
      <c r="D47" s="10" t="s">
        <v>4</v>
      </c>
      <c r="E47" s="10">
        <v>25340.400000000001</v>
      </c>
    </row>
    <row r="48" spans="1:5" ht="15.75" outlineLevel="1" thickBot="1">
      <c r="A48" s="7" t="s">
        <v>133</v>
      </c>
      <c r="B48" s="6"/>
      <c r="C48" s="6">
        <f>SUBTOTAL(9,C47:C47)</f>
        <v>17231.47</v>
      </c>
      <c r="D48" s="6"/>
      <c r="E48" s="6">
        <f>SUBTOTAL(9,E47:E47)</f>
        <v>25340.400000000001</v>
      </c>
    </row>
    <row r="49" spans="1:5" s="11" customFormat="1" ht="15.75" outlineLevel="2" thickBot="1">
      <c r="A49" s="10" t="s">
        <v>132</v>
      </c>
      <c r="B49" s="10" t="s">
        <v>131</v>
      </c>
      <c r="C49" s="10">
        <v>4814.68</v>
      </c>
      <c r="D49" s="10" t="s">
        <v>4</v>
      </c>
      <c r="E49" s="10">
        <v>25340.400000000001</v>
      </c>
    </row>
    <row r="50" spans="1:5" ht="15.75" outlineLevel="1" thickBot="1">
      <c r="A50" s="7" t="s">
        <v>130</v>
      </c>
      <c r="B50" s="6"/>
      <c r="C50" s="6">
        <f>SUBTOTAL(9,C49:C49)</f>
        <v>4814.68</v>
      </c>
      <c r="D50" s="6"/>
      <c r="E50" s="6">
        <f>SUBTOTAL(9,E49:E49)</f>
        <v>25340.400000000001</v>
      </c>
    </row>
    <row r="51" spans="1:5" s="11" customFormat="1" ht="15.75" outlineLevel="2" thickBot="1">
      <c r="A51" s="10" t="s">
        <v>129</v>
      </c>
      <c r="B51" s="10" t="s">
        <v>128</v>
      </c>
      <c r="C51" s="10">
        <v>5321.48</v>
      </c>
      <c r="D51" s="10" t="s">
        <v>4</v>
      </c>
      <c r="E51" s="10">
        <v>25340.400000000001</v>
      </c>
    </row>
    <row r="52" spans="1:5" ht="15.75" outlineLevel="1" thickBot="1">
      <c r="A52" s="7" t="s">
        <v>127</v>
      </c>
      <c r="B52" s="6"/>
      <c r="C52" s="6">
        <f>SUBTOTAL(9,C51:C51)</f>
        <v>5321.48</v>
      </c>
      <c r="D52" s="6"/>
      <c r="E52" s="6">
        <f>SUBTOTAL(9,E51:E51)</f>
        <v>25340.400000000001</v>
      </c>
    </row>
    <row r="53" spans="1:5" s="11" customFormat="1" ht="15.75" outlineLevel="2" thickBot="1">
      <c r="A53" s="10" t="s">
        <v>126</v>
      </c>
      <c r="B53" s="10" t="s">
        <v>126</v>
      </c>
      <c r="C53" s="10">
        <v>31422.12</v>
      </c>
      <c r="D53" s="10" t="s">
        <v>4</v>
      </c>
      <c r="E53" s="10">
        <v>25340.400000000001</v>
      </c>
    </row>
    <row r="54" spans="1:5" ht="15.75" outlineLevel="1" thickBot="1">
      <c r="A54" s="7" t="s">
        <v>125</v>
      </c>
      <c r="B54" s="6"/>
      <c r="C54" s="6">
        <f>SUBTOTAL(9,C53:C53)</f>
        <v>31422.12</v>
      </c>
      <c r="D54" s="6"/>
      <c r="E54" s="6">
        <f>SUBTOTAL(9,E53:E53)</f>
        <v>25340.400000000001</v>
      </c>
    </row>
    <row r="55" spans="1:5" s="11" customFormat="1" ht="15.75" outlineLevel="2" thickBot="1">
      <c r="A55" s="10" t="s">
        <v>124</v>
      </c>
      <c r="B55" s="10" t="s">
        <v>124</v>
      </c>
      <c r="C55" s="10">
        <v>41051.46</v>
      </c>
      <c r="D55" s="10" t="s">
        <v>4</v>
      </c>
      <c r="E55" s="10">
        <v>25340.400000000001</v>
      </c>
    </row>
    <row r="56" spans="1:5" ht="15.75" outlineLevel="1" thickBot="1">
      <c r="A56" s="7" t="s">
        <v>123</v>
      </c>
      <c r="B56" s="6"/>
      <c r="C56" s="6">
        <f>SUBTOTAL(9,C55:C55)</f>
        <v>41051.46</v>
      </c>
      <c r="D56" s="6"/>
      <c r="E56" s="6">
        <f>SUBTOTAL(9,E55:E55)</f>
        <v>25340.400000000001</v>
      </c>
    </row>
    <row r="57" spans="1:5" s="11" customFormat="1" ht="15.75" outlineLevel="2" thickBot="1">
      <c r="A57" s="10" t="s">
        <v>122</v>
      </c>
      <c r="B57" s="10" t="s">
        <v>121</v>
      </c>
      <c r="C57" s="10">
        <v>71459.94</v>
      </c>
      <c r="D57" s="10" t="s">
        <v>4</v>
      </c>
      <c r="E57" s="10">
        <v>25340.400000000001</v>
      </c>
    </row>
    <row r="58" spans="1:5" ht="15.75" outlineLevel="1" thickBot="1">
      <c r="A58" s="7" t="s">
        <v>120</v>
      </c>
      <c r="B58" s="6"/>
      <c r="C58" s="6">
        <f>SUBTOTAL(9,C57:C57)</f>
        <v>71459.94</v>
      </c>
      <c r="D58" s="6"/>
      <c r="E58" s="6">
        <f>SUBTOTAL(9,E57:E57)</f>
        <v>25340.400000000001</v>
      </c>
    </row>
    <row r="59" spans="1:5" s="11" customFormat="1" ht="15.75" outlineLevel="2" thickBot="1">
      <c r="A59" s="10" t="s">
        <v>119</v>
      </c>
      <c r="B59" s="10" t="s">
        <v>119</v>
      </c>
      <c r="C59" s="10">
        <v>63097.62</v>
      </c>
      <c r="D59" s="10" t="s">
        <v>4</v>
      </c>
      <c r="E59" s="10">
        <v>25340.400000000001</v>
      </c>
    </row>
    <row r="60" spans="1:5" ht="15.75" outlineLevel="1" thickBot="1">
      <c r="A60" s="7" t="s">
        <v>118</v>
      </c>
      <c r="B60" s="6"/>
      <c r="C60" s="6">
        <f>SUBTOTAL(9,C59:C59)</f>
        <v>63097.62</v>
      </c>
      <c r="D60" s="6"/>
      <c r="E60" s="6">
        <f>SUBTOTAL(9,E59:E59)</f>
        <v>25340.400000000001</v>
      </c>
    </row>
    <row r="61" spans="1:5" s="11" customFormat="1" ht="15.75" outlineLevel="2" thickBot="1">
      <c r="A61" s="10" t="s">
        <v>117</v>
      </c>
      <c r="B61" s="10" t="s">
        <v>116</v>
      </c>
      <c r="C61" s="10">
        <v>96800.33</v>
      </c>
      <c r="D61" s="10" t="s">
        <v>4</v>
      </c>
      <c r="E61" s="10">
        <v>25340.400000000001</v>
      </c>
    </row>
    <row r="62" spans="1:5" ht="15.75" outlineLevel="1" thickBot="1">
      <c r="A62" s="7" t="s">
        <v>115</v>
      </c>
      <c r="B62" s="6"/>
      <c r="C62" s="6">
        <f>SUBTOTAL(9,C61:C61)</f>
        <v>96800.33</v>
      </c>
      <c r="D62" s="6"/>
      <c r="E62" s="6">
        <f>SUBTOTAL(9,E61:E61)</f>
        <v>25340.400000000001</v>
      </c>
    </row>
    <row r="63" spans="1:5" s="11" customFormat="1" ht="15.75" outlineLevel="2" thickBot="1">
      <c r="A63" s="10" t="s">
        <v>114</v>
      </c>
      <c r="B63" s="10" t="s">
        <v>113</v>
      </c>
      <c r="C63" s="10">
        <v>90211.82</v>
      </c>
      <c r="D63" s="10" t="s">
        <v>4</v>
      </c>
      <c r="E63" s="10">
        <v>25340.400000000001</v>
      </c>
    </row>
    <row r="64" spans="1:5" ht="15.75" outlineLevel="1" thickBot="1">
      <c r="A64" s="7" t="s">
        <v>112</v>
      </c>
      <c r="B64" s="6"/>
      <c r="C64" s="6">
        <f>SUBTOTAL(9,C63:C63)</f>
        <v>90211.82</v>
      </c>
      <c r="D64" s="6"/>
      <c r="E64" s="6">
        <f>SUBTOTAL(9,E63:E63)</f>
        <v>25340.400000000001</v>
      </c>
    </row>
    <row r="65" spans="1:5" s="11" customFormat="1" ht="15.75" outlineLevel="2" thickBot="1">
      <c r="A65" s="10" t="s">
        <v>111</v>
      </c>
      <c r="B65" s="10" t="s">
        <v>111</v>
      </c>
      <c r="C65" s="10">
        <v>1261.8</v>
      </c>
      <c r="D65" s="10" t="s">
        <v>5</v>
      </c>
      <c r="E65" s="10">
        <v>3</v>
      </c>
    </row>
    <row r="66" spans="1:5" ht="15.75" outlineLevel="1" thickBot="1">
      <c r="A66" s="7" t="s">
        <v>110</v>
      </c>
      <c r="B66" s="6"/>
      <c r="C66" s="6">
        <f>SUBTOTAL(9,C65:C65)</f>
        <v>1261.8</v>
      </c>
      <c r="D66" s="6"/>
      <c r="E66" s="6">
        <f>SUBTOTAL(9,E65:E65)</f>
        <v>3</v>
      </c>
    </row>
    <row r="67" spans="1:5" s="11" customFormat="1" ht="15.75" outlineLevel="2" thickBot="1">
      <c r="A67" s="10" t="s">
        <v>54</v>
      </c>
      <c r="B67" s="10" t="s">
        <v>55</v>
      </c>
      <c r="C67" s="10">
        <v>6651.27</v>
      </c>
      <c r="D67" s="10" t="s">
        <v>5</v>
      </c>
      <c r="E67" s="10">
        <v>3</v>
      </c>
    </row>
    <row r="68" spans="1:5" ht="15.75" outlineLevel="1" thickBot="1">
      <c r="A68" s="7" t="s">
        <v>109</v>
      </c>
      <c r="B68" s="6"/>
      <c r="C68" s="6">
        <f>SUBTOTAL(9,C67:C67)</f>
        <v>6651.27</v>
      </c>
      <c r="D68" s="6"/>
      <c r="E68" s="6">
        <f>SUBTOTAL(9,E67:E67)</f>
        <v>3</v>
      </c>
    </row>
    <row r="69" spans="1:5" s="11" customFormat="1" ht="15.75" outlineLevel="2" thickBot="1">
      <c r="A69" s="10" t="s">
        <v>108</v>
      </c>
      <c r="B69" s="10" t="s">
        <v>108</v>
      </c>
      <c r="C69" s="10">
        <v>1925.88</v>
      </c>
      <c r="D69" s="10" t="s">
        <v>4</v>
      </c>
      <c r="E69" s="10">
        <v>25340.400000000001</v>
      </c>
    </row>
    <row r="70" spans="1:5" ht="15.75" outlineLevel="1" thickBot="1">
      <c r="A70" s="7" t="s">
        <v>107</v>
      </c>
      <c r="B70" s="6"/>
      <c r="C70" s="6">
        <f>SUBTOTAL(9,C69:C69)</f>
        <v>1925.88</v>
      </c>
      <c r="D70" s="6"/>
      <c r="E70" s="6">
        <f>SUBTOTAL(9,E69:E69)</f>
        <v>25340.400000000001</v>
      </c>
    </row>
    <row r="71" spans="1:5" s="11" customFormat="1" ht="15.75" outlineLevel="2" thickBot="1">
      <c r="A71" s="10" t="s">
        <v>106</v>
      </c>
      <c r="B71" s="10" t="s">
        <v>105</v>
      </c>
      <c r="C71" s="10">
        <v>2027.23</v>
      </c>
      <c r="D71" s="10" t="s">
        <v>4</v>
      </c>
      <c r="E71" s="10">
        <v>25340.400000000001</v>
      </c>
    </row>
    <row r="72" spans="1:5" ht="15.75" outlineLevel="1" thickBot="1">
      <c r="A72" s="7" t="s">
        <v>104</v>
      </c>
      <c r="B72" s="6"/>
      <c r="C72" s="6">
        <f>SUBTOTAL(9,C71:C71)</f>
        <v>2027.23</v>
      </c>
      <c r="D72" s="6"/>
      <c r="E72" s="6">
        <f>SUBTOTAL(9,E71:E71)</f>
        <v>25340.400000000001</v>
      </c>
    </row>
    <row r="73" spans="1:5" s="11" customFormat="1" ht="15.75" outlineLevel="2" thickBot="1">
      <c r="A73" s="10" t="s">
        <v>103</v>
      </c>
      <c r="B73" s="10" t="s">
        <v>102</v>
      </c>
      <c r="C73" s="10">
        <v>3547.66</v>
      </c>
      <c r="D73" s="10" t="s">
        <v>4</v>
      </c>
      <c r="E73" s="10">
        <v>25340.400000000001</v>
      </c>
    </row>
    <row r="74" spans="1:5" ht="15.75" outlineLevel="1" thickBot="1">
      <c r="A74" s="7" t="s">
        <v>101</v>
      </c>
      <c r="B74" s="6"/>
      <c r="C74" s="6">
        <f>SUBTOTAL(9,C73:C73)</f>
        <v>3547.66</v>
      </c>
      <c r="D74" s="6"/>
      <c r="E74" s="6">
        <f>SUBTOTAL(9,E73:E73)</f>
        <v>25340.400000000001</v>
      </c>
    </row>
    <row r="75" spans="1:5" s="11" customFormat="1" ht="15.75" outlineLevel="2" thickBot="1">
      <c r="A75" s="10" t="s">
        <v>100</v>
      </c>
      <c r="B75" s="10" t="s">
        <v>99</v>
      </c>
      <c r="C75" s="10">
        <v>9882.76</v>
      </c>
      <c r="D75" s="10" t="s">
        <v>4</v>
      </c>
      <c r="E75" s="10">
        <v>25340.400000000001</v>
      </c>
    </row>
    <row r="76" spans="1:5" ht="15.75" outlineLevel="1" thickBot="1">
      <c r="A76" s="7" t="s">
        <v>98</v>
      </c>
      <c r="B76" s="6"/>
      <c r="C76" s="6">
        <f>SUBTOTAL(9,C75:C75)</f>
        <v>9882.76</v>
      </c>
      <c r="D76" s="6"/>
      <c r="E76" s="6">
        <f>SUBTOTAL(9,E75:E75)</f>
        <v>25340.400000000001</v>
      </c>
    </row>
    <row r="77" spans="1:5" s="11" customFormat="1" ht="15.75" outlineLevel="2" thickBot="1">
      <c r="A77" s="10" t="s">
        <v>97</v>
      </c>
      <c r="B77" s="10" t="s">
        <v>97</v>
      </c>
      <c r="C77" s="10">
        <v>838.13</v>
      </c>
      <c r="D77" s="10" t="s">
        <v>5</v>
      </c>
      <c r="E77" s="10">
        <v>1</v>
      </c>
    </row>
    <row r="78" spans="1:5" ht="15.75" outlineLevel="1" thickBot="1">
      <c r="A78" s="7" t="s">
        <v>96</v>
      </c>
      <c r="B78" s="6"/>
      <c r="C78" s="6">
        <f>SUBTOTAL(9,C77:C77)</f>
        <v>838.13</v>
      </c>
      <c r="D78" s="6"/>
      <c r="E78" s="6">
        <f>SUBTOTAL(9,E77:E77)</f>
        <v>1</v>
      </c>
    </row>
    <row r="79" spans="1:5" s="11" customFormat="1" ht="15.75" outlineLevel="2" thickBot="1">
      <c r="A79" s="10" t="s">
        <v>95</v>
      </c>
      <c r="B79" s="10" t="s">
        <v>95</v>
      </c>
      <c r="C79" s="10">
        <v>684.75</v>
      </c>
      <c r="D79" s="10" t="s">
        <v>5</v>
      </c>
      <c r="E79" s="10">
        <v>1</v>
      </c>
    </row>
    <row r="80" spans="1:5" ht="15.75" outlineLevel="1" thickBot="1">
      <c r="A80" s="7" t="s">
        <v>94</v>
      </c>
      <c r="B80" s="6"/>
      <c r="C80" s="6">
        <f>SUBTOTAL(9,C79:C79)</f>
        <v>684.75</v>
      </c>
      <c r="D80" s="6"/>
      <c r="E80" s="6">
        <f>SUBTOTAL(9,E79:E79)</f>
        <v>1</v>
      </c>
    </row>
    <row r="81" spans="1:5" s="11" customFormat="1" ht="15.75" outlineLevel="2" thickBot="1">
      <c r="A81" s="10" t="s">
        <v>51</v>
      </c>
      <c r="B81" s="10" t="s">
        <v>51</v>
      </c>
      <c r="C81" s="10">
        <v>939.41</v>
      </c>
      <c r="D81" s="10" t="s">
        <v>5</v>
      </c>
      <c r="E81" s="10">
        <v>1</v>
      </c>
    </row>
    <row r="82" spans="1:5" ht="15.75" outlineLevel="1" thickBot="1">
      <c r="A82" s="7" t="s">
        <v>93</v>
      </c>
      <c r="B82" s="6"/>
      <c r="C82" s="6">
        <f>SUBTOTAL(9,C81:C81)</f>
        <v>939.41</v>
      </c>
      <c r="D82" s="6"/>
      <c r="E82" s="6">
        <f>SUBTOTAL(9,E81:E81)</f>
        <v>1</v>
      </c>
    </row>
    <row r="83" spans="1:5" s="11" customFormat="1" ht="15.75" outlineLevel="2" thickBot="1">
      <c r="A83" s="10" t="s">
        <v>92</v>
      </c>
      <c r="B83" s="10" t="s">
        <v>92</v>
      </c>
      <c r="C83" s="10">
        <v>990.73</v>
      </c>
      <c r="D83" s="10" t="s">
        <v>5</v>
      </c>
      <c r="E83" s="10">
        <v>1</v>
      </c>
    </row>
    <row r="84" spans="1:5" ht="15.75" outlineLevel="1" thickBot="1">
      <c r="A84" s="7" t="s">
        <v>91</v>
      </c>
      <c r="B84" s="6"/>
      <c r="C84" s="6">
        <f>SUBTOTAL(9,C83:C83)</f>
        <v>990.73</v>
      </c>
      <c r="D84" s="6"/>
      <c r="E84" s="6">
        <f>SUBTOTAL(9,E83:E83)</f>
        <v>1</v>
      </c>
    </row>
    <row r="85" spans="1:5" s="11" customFormat="1" ht="15.75" outlineLevel="2" thickBot="1">
      <c r="A85" s="10" t="s">
        <v>46</v>
      </c>
      <c r="B85" s="10" t="s">
        <v>46</v>
      </c>
      <c r="C85" s="10">
        <v>1130.0899999999999</v>
      </c>
      <c r="D85" s="10" t="s">
        <v>5</v>
      </c>
      <c r="E85" s="10">
        <v>13</v>
      </c>
    </row>
    <row r="86" spans="1:5" ht="15.75" outlineLevel="1" thickBot="1">
      <c r="A86" s="7" t="s">
        <v>90</v>
      </c>
      <c r="B86" s="6"/>
      <c r="C86" s="6">
        <f>SUBTOTAL(9,C85:C85)</f>
        <v>1130.0899999999999</v>
      </c>
      <c r="D86" s="6"/>
      <c r="E86" s="6">
        <f>SUBTOTAL(9,E85:E85)</f>
        <v>13</v>
      </c>
    </row>
    <row r="87" spans="1:5" s="11" customFormat="1" ht="15.75" outlineLevel="2" thickBot="1">
      <c r="A87" s="10" t="s">
        <v>56</v>
      </c>
      <c r="B87" s="10" t="s">
        <v>56</v>
      </c>
      <c r="C87" s="10">
        <v>178.84</v>
      </c>
      <c r="D87" s="10" t="s">
        <v>5</v>
      </c>
      <c r="E87" s="10">
        <v>1</v>
      </c>
    </row>
    <row r="88" spans="1:5" ht="15.75" outlineLevel="1" thickBot="1">
      <c r="A88" s="7" t="s">
        <v>89</v>
      </c>
      <c r="B88" s="6"/>
      <c r="C88" s="6">
        <f>SUBTOTAL(9,C87:C87)</f>
        <v>178.84</v>
      </c>
      <c r="D88" s="6"/>
      <c r="E88" s="6">
        <f>SUBTOTAL(9,E87:E87)</f>
        <v>1</v>
      </c>
    </row>
    <row r="89" spans="1:5" s="11" customFormat="1" ht="15.75" outlineLevel="2" thickBot="1">
      <c r="A89" s="10" t="s">
        <v>88</v>
      </c>
      <c r="B89" s="10" t="s">
        <v>87</v>
      </c>
      <c r="C89" s="10">
        <v>3389.98</v>
      </c>
      <c r="D89" s="10" t="s">
        <v>4</v>
      </c>
      <c r="E89" s="10">
        <v>2.73</v>
      </c>
    </row>
    <row r="90" spans="1:5" ht="15.75" outlineLevel="1" thickBot="1">
      <c r="A90" s="7" t="s">
        <v>86</v>
      </c>
      <c r="B90" s="6"/>
      <c r="C90" s="6">
        <f>SUBTOTAL(9,C89:C89)</f>
        <v>3389.98</v>
      </c>
      <c r="D90" s="6"/>
      <c r="E90" s="6">
        <f>SUBTOTAL(9,E89:E89)</f>
        <v>2.73</v>
      </c>
    </row>
    <row r="91" spans="1:5" s="11" customFormat="1" ht="15.75" outlineLevel="2" thickBot="1">
      <c r="A91" s="10" t="s">
        <v>85</v>
      </c>
      <c r="B91" s="10" t="s">
        <v>85</v>
      </c>
      <c r="C91" s="10">
        <v>1085.8399999999999</v>
      </c>
      <c r="D91" s="10" t="s">
        <v>6</v>
      </c>
      <c r="E91" s="10">
        <v>28</v>
      </c>
    </row>
    <row r="92" spans="1:5" ht="15.75" outlineLevel="1" thickBot="1">
      <c r="A92" s="7" t="s">
        <v>84</v>
      </c>
      <c r="B92" s="6"/>
      <c r="C92" s="6">
        <f>SUBTOTAL(9,C91:C91)</f>
        <v>1085.8399999999999</v>
      </c>
      <c r="D92" s="6"/>
      <c r="E92" s="6">
        <f>SUBTOTAL(9,E91:E91)</f>
        <v>28</v>
      </c>
    </row>
    <row r="93" spans="1:5" s="11" customFormat="1" ht="15.75" outlineLevel="2" thickBot="1">
      <c r="A93" s="10" t="s">
        <v>36</v>
      </c>
      <c r="B93" s="10" t="s">
        <v>36</v>
      </c>
      <c r="C93" s="10">
        <v>1620.84</v>
      </c>
      <c r="D93" s="10" t="s">
        <v>37</v>
      </c>
      <c r="E93" s="10">
        <v>6</v>
      </c>
    </row>
    <row r="94" spans="1:5" ht="15.75" outlineLevel="1" thickBot="1">
      <c r="A94" s="7" t="s">
        <v>83</v>
      </c>
      <c r="B94" s="6"/>
      <c r="C94" s="6">
        <f>SUBTOTAL(9,C93:C93)</f>
        <v>1620.84</v>
      </c>
      <c r="D94" s="6"/>
      <c r="E94" s="6">
        <f>SUBTOTAL(9,E93:E93)</f>
        <v>6</v>
      </c>
    </row>
    <row r="95" spans="1:5" s="11" customFormat="1" ht="15.75" outlineLevel="2" thickBot="1">
      <c r="A95" s="10" t="s">
        <v>57</v>
      </c>
      <c r="B95" s="10" t="s">
        <v>57</v>
      </c>
      <c r="C95" s="10">
        <v>309.76</v>
      </c>
      <c r="D95" s="10" t="s">
        <v>5</v>
      </c>
      <c r="E95" s="10">
        <v>2</v>
      </c>
    </row>
    <row r="96" spans="1:5" ht="15.75" outlineLevel="1" thickBot="1">
      <c r="A96" s="7" t="s">
        <v>82</v>
      </c>
      <c r="B96" s="6"/>
      <c r="C96" s="6">
        <f>SUBTOTAL(9,C95:C95)</f>
        <v>309.76</v>
      </c>
      <c r="D96" s="6"/>
      <c r="E96" s="6">
        <f>SUBTOTAL(9,E95:E95)</f>
        <v>2</v>
      </c>
    </row>
    <row r="97" spans="1:5" s="11" customFormat="1" ht="15.75" outlineLevel="2" thickBot="1">
      <c r="A97" s="10" t="s">
        <v>81</v>
      </c>
      <c r="B97" s="10" t="s">
        <v>81</v>
      </c>
      <c r="C97" s="10">
        <v>932.54</v>
      </c>
      <c r="D97" s="10" t="s">
        <v>80</v>
      </c>
      <c r="E97" s="10">
        <v>1</v>
      </c>
    </row>
    <row r="98" spans="1:5" ht="15.75" outlineLevel="1" thickBot="1">
      <c r="A98" s="7" t="s">
        <v>79</v>
      </c>
      <c r="B98" s="6"/>
      <c r="C98" s="6">
        <f>SUBTOTAL(9,C97:C97)</f>
        <v>932.54</v>
      </c>
      <c r="D98" s="6"/>
      <c r="E98" s="6">
        <f>SUBTOTAL(9,E97:E97)</f>
        <v>1</v>
      </c>
    </row>
    <row r="99" spans="1:5" s="11" customFormat="1" ht="15.75" outlineLevel="2" thickBot="1">
      <c r="A99" s="10" t="s">
        <v>16</v>
      </c>
      <c r="B99" s="10" t="s">
        <v>16</v>
      </c>
      <c r="C99" s="10">
        <v>6580.53</v>
      </c>
      <c r="D99" s="10" t="s">
        <v>6</v>
      </c>
      <c r="E99" s="10">
        <v>33</v>
      </c>
    </row>
    <row r="100" spans="1:5" ht="15.75" outlineLevel="1" thickBot="1">
      <c r="A100" s="7" t="s">
        <v>78</v>
      </c>
      <c r="B100" s="6"/>
      <c r="C100" s="6">
        <f>SUBTOTAL(9,C99:C99)</f>
        <v>6580.53</v>
      </c>
      <c r="D100" s="6"/>
      <c r="E100" s="6">
        <f>SUBTOTAL(9,E99:E99)</f>
        <v>33</v>
      </c>
    </row>
    <row r="101" spans="1:5" s="11" customFormat="1" ht="15.75" outlineLevel="2" thickBot="1">
      <c r="A101" s="10" t="s">
        <v>58</v>
      </c>
      <c r="B101" s="10" t="s">
        <v>58</v>
      </c>
      <c r="C101" s="10">
        <v>432.54</v>
      </c>
      <c r="D101" s="10" t="s">
        <v>43</v>
      </c>
      <c r="E101" s="10">
        <v>1</v>
      </c>
    </row>
    <row r="102" spans="1:5" ht="15.75" outlineLevel="1" thickBot="1">
      <c r="A102" s="7" t="s">
        <v>77</v>
      </c>
      <c r="B102" s="6"/>
      <c r="C102" s="6">
        <f>SUBTOTAL(9,C101:C101)</f>
        <v>432.54</v>
      </c>
      <c r="D102" s="6"/>
      <c r="E102" s="6">
        <f>SUBTOTAL(9,E101:E101)</f>
        <v>1</v>
      </c>
    </row>
    <row r="103" spans="1:5" s="11" customFormat="1" ht="15.75" outlineLevel="2" thickBot="1">
      <c r="A103" s="10" t="s">
        <v>76</v>
      </c>
      <c r="B103" s="10" t="s">
        <v>76</v>
      </c>
      <c r="C103" s="10">
        <v>75252</v>
      </c>
      <c r="D103" s="10" t="s">
        <v>69</v>
      </c>
      <c r="E103" s="10">
        <v>1</v>
      </c>
    </row>
    <row r="104" spans="1:5" ht="15.75" outlineLevel="1" thickBot="1">
      <c r="A104" s="7" t="s">
        <v>75</v>
      </c>
      <c r="B104" s="6"/>
      <c r="C104" s="6">
        <f>SUBTOTAL(9,C103:C103)</f>
        <v>75252</v>
      </c>
      <c r="D104" s="6"/>
      <c r="E104" s="6">
        <f>SUBTOTAL(9,E103:E103)</f>
        <v>1</v>
      </c>
    </row>
    <row r="105" spans="1:5" s="11" customFormat="1" ht="15.75" outlineLevel="2" thickBot="1">
      <c r="A105" s="10" t="s">
        <v>74</v>
      </c>
      <c r="B105" s="10" t="s">
        <v>74</v>
      </c>
      <c r="C105" s="10">
        <v>76823</v>
      </c>
      <c r="D105" s="10" t="s">
        <v>69</v>
      </c>
      <c r="E105" s="10">
        <v>1</v>
      </c>
    </row>
    <row r="106" spans="1:5" ht="15.75" outlineLevel="1" thickBot="1">
      <c r="A106" s="7" t="s">
        <v>73</v>
      </c>
      <c r="B106" s="6"/>
      <c r="C106" s="6">
        <f>SUBTOTAL(9,C105:C105)</f>
        <v>76823</v>
      </c>
      <c r="D106" s="6"/>
      <c r="E106" s="6">
        <f>SUBTOTAL(9,E105:E105)</f>
        <v>1</v>
      </c>
    </row>
    <row r="107" spans="1:5" s="11" customFormat="1" ht="15.75" outlineLevel="2" thickBot="1">
      <c r="A107" s="10" t="s">
        <v>72</v>
      </c>
      <c r="B107" s="10" t="s">
        <v>72</v>
      </c>
      <c r="C107" s="10">
        <v>55490</v>
      </c>
      <c r="D107" s="10" t="s">
        <v>69</v>
      </c>
      <c r="E107" s="10">
        <v>1</v>
      </c>
    </row>
    <row r="108" spans="1:5" ht="15.75" outlineLevel="1" thickBot="1">
      <c r="A108" s="7" t="s">
        <v>71</v>
      </c>
      <c r="B108" s="6"/>
      <c r="C108" s="6">
        <f>SUBTOTAL(9,C107:C107)</f>
        <v>55490</v>
      </c>
      <c r="D108" s="6"/>
      <c r="E108" s="6">
        <f>SUBTOTAL(9,E107:E107)</f>
        <v>1</v>
      </c>
    </row>
    <row r="109" spans="1:5" s="11" customFormat="1" ht="15.75" outlineLevel="2" thickBot="1">
      <c r="A109" s="10" t="s">
        <v>70</v>
      </c>
      <c r="B109" s="10" t="s">
        <v>70</v>
      </c>
      <c r="C109" s="10">
        <v>173168</v>
      </c>
      <c r="D109" s="10" t="s">
        <v>69</v>
      </c>
      <c r="E109" s="10">
        <v>1</v>
      </c>
    </row>
    <row r="110" spans="1:5" ht="15.75" outlineLevel="1" thickBot="1">
      <c r="A110" s="7" t="s">
        <v>68</v>
      </c>
      <c r="B110" s="6"/>
      <c r="C110" s="6">
        <f>SUBTOTAL(9,C109:C109)</f>
        <v>173168</v>
      </c>
      <c r="D110" s="6"/>
      <c r="E110" s="6">
        <f>SUBTOTAL(9,E109:E109)</f>
        <v>1</v>
      </c>
    </row>
    <row r="111" spans="1:5" s="11" customFormat="1" ht="15.75" outlineLevel="2" thickBot="1">
      <c r="A111" s="10" t="s">
        <v>67</v>
      </c>
      <c r="B111" s="10" t="s">
        <v>67</v>
      </c>
      <c r="C111" s="10">
        <v>4350.71</v>
      </c>
      <c r="D111" s="10" t="s">
        <v>25</v>
      </c>
      <c r="E111" s="10">
        <v>7</v>
      </c>
    </row>
    <row r="112" spans="1:5" ht="15.75" outlineLevel="1" thickBot="1">
      <c r="A112" s="7" t="s">
        <v>66</v>
      </c>
      <c r="B112" s="6"/>
      <c r="C112" s="6">
        <f>SUBTOTAL(9,C111:C111)</f>
        <v>4350.71</v>
      </c>
      <c r="D112" s="6"/>
      <c r="E112" s="6">
        <f>SUBTOTAL(9,E111:E111)</f>
        <v>7</v>
      </c>
    </row>
    <row r="113" spans="1:5" s="11" customFormat="1" ht="15.75" outlineLevel="2" thickBot="1">
      <c r="A113" s="10" t="s">
        <v>65</v>
      </c>
      <c r="B113" s="10" t="s">
        <v>65</v>
      </c>
      <c r="C113" s="10">
        <v>112.77</v>
      </c>
      <c r="D113" s="10" t="s">
        <v>5</v>
      </c>
      <c r="E113" s="10">
        <v>1</v>
      </c>
    </row>
    <row r="114" spans="1:5" ht="15.75" outlineLevel="1" thickBot="1">
      <c r="A114" s="7" t="s">
        <v>64</v>
      </c>
      <c r="B114" s="6"/>
      <c r="C114" s="6">
        <f>SUBTOTAL(9,C113:C113)</f>
        <v>112.77</v>
      </c>
      <c r="D114" s="6"/>
      <c r="E114" s="6">
        <f>SUBTOTAL(9,E113:E113)</f>
        <v>1</v>
      </c>
    </row>
    <row r="115" spans="1:5" s="11" customFormat="1" ht="15.75" outlineLevel="2" thickBot="1">
      <c r="A115" s="10" t="s">
        <v>63</v>
      </c>
      <c r="B115" s="10" t="s">
        <v>63</v>
      </c>
      <c r="C115" s="10">
        <v>29407</v>
      </c>
      <c r="D115" s="10" t="s">
        <v>62</v>
      </c>
      <c r="E115" s="10">
        <v>1</v>
      </c>
    </row>
    <row r="116" spans="1:5" ht="15.75" outlineLevel="1" thickBot="1">
      <c r="A116" s="7" t="s">
        <v>61</v>
      </c>
      <c r="B116" s="6"/>
      <c r="C116" s="6">
        <f>SUBTOTAL(9,C115:C115)</f>
        <v>29407</v>
      </c>
      <c r="D116" s="6"/>
      <c r="E116" s="6">
        <f>SUBTOTAL(9,E115:E115)</f>
        <v>1</v>
      </c>
    </row>
    <row r="117" spans="1:5" ht="15.75" thickBot="1">
      <c r="A117" s="7" t="s">
        <v>60</v>
      </c>
      <c r="B117" s="6"/>
      <c r="C117" s="6">
        <f>SUBTOTAL(9,C6:C115)</f>
        <v>1029413.67</v>
      </c>
      <c r="D117" s="6"/>
      <c r="E117" s="6">
        <f>SUBTOTAL(9,E6:E115)</f>
        <v>459661.73000000016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2019-02-15T02:39:37Z</cp:lastPrinted>
  <dcterms:created xsi:type="dcterms:W3CDTF">2016-03-18T02:51:51Z</dcterms:created>
  <dcterms:modified xsi:type="dcterms:W3CDTF">2019-02-28T02:43:49Z</dcterms:modified>
</cp:coreProperties>
</file>