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Лист1!$A$1:$F$64</definedName>
  </definedNames>
  <calcPr calcId="124519" calcMode="manual"/>
</workbook>
</file>

<file path=xl/calcChain.xml><?xml version="1.0" encoding="utf-8"?>
<calcChain xmlns="http://schemas.openxmlformats.org/spreadsheetml/2006/main">
  <c r="C62" i="1"/>
  <c r="C63" s="1"/>
  <c r="C64" s="1"/>
  <c r="C11"/>
  <c r="C8"/>
  <c r="C61"/>
  <c r="C44"/>
  <c r="C53"/>
  <c r="C29"/>
  <c r="C34"/>
  <c r="C47"/>
  <c r="C50"/>
  <c r="C22"/>
  <c r="C19"/>
  <c r="C13"/>
  <c r="C16" l="1"/>
  <c r="C60"/>
  <c r="C10"/>
  <c r="C9" s="1"/>
  <c r="C59" l="1"/>
  <c r="B34" l="1"/>
  <c r="B53" l="1"/>
  <c r="B50"/>
  <c r="B47"/>
  <c r="B46"/>
  <c r="B44"/>
  <c r="B43"/>
  <c r="B42"/>
  <c r="B41"/>
  <c r="B19"/>
  <c r="B16"/>
  <c r="B13"/>
  <c r="B60" l="1"/>
  <c r="B59" s="1"/>
  <c r="B61" s="1"/>
</calcChain>
</file>

<file path=xl/sharedStrings.xml><?xml version="1.0" encoding="utf-8"?>
<sst xmlns="http://schemas.openxmlformats.org/spreadsheetml/2006/main" count="205" uniqueCount="116">
  <si>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</si>
  <si>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</si>
  <si>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</si>
  <si>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</si>
  <si>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</si>
  <si>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</si>
  <si>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</si>
  <si>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</si>
  <si>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</si>
  <si>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</si>
  <si>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</si>
  <si>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</si>
  <si>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</si>
  <si>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</si>
  <si>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</si>
  <si>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</si>
  <si>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</si>
  <si>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</si>
  <si>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</si>
  <si>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</si>
  <si>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</si>
  <si>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</si>
  <si>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</si>
  <si>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</si>
  <si>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</si>
  <si>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</si>
  <si>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</si>
  <si>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</si>
  <si>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</si>
  <si>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</si>
  <si>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</si>
  <si>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</si>
  <si>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</si>
  <si>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осмотр подвала</t>
  </si>
  <si>
    <t>раз</t>
  </si>
  <si>
    <t>Закрытие и открытие стояков</t>
  </si>
  <si>
    <t>1 стояк</t>
  </si>
  <si>
    <t>1м</t>
  </si>
  <si>
    <t>Адрес: мкр. Осетровка, д. 12</t>
  </si>
  <si>
    <t xml:space="preserve">Накопительная по работам за период c  01.01.2018 по  31.12.2018 г.                                                                                   </t>
  </si>
  <si>
    <t xml:space="preserve">По адресу ОСЕТРОВКА мкр д.12                                           </t>
  </si>
  <si>
    <t>Сумма</t>
  </si>
  <si>
    <t>Ед.изм</t>
  </si>
  <si>
    <t>Кол-во</t>
  </si>
  <si>
    <t>Вывоз ТКО 1,2 кв. 2018 г. коэф. 0,6;0,8;0,85;0,9;1</t>
  </si>
  <si>
    <t>Вывоз ТКО 1,2 кв. 2018 г. коэф. 0,6;0,8;0,85;0,9;1 Итог</t>
  </si>
  <si>
    <t>Вывоз ТКО 3,4 кв. 2018г. К=0,6;0,8;0,85;0,9;1</t>
  </si>
  <si>
    <t>Вывоз ТКО 3,4 кв. 2018г. К=0,6;0,8;0,85;0,9;1 Итог</t>
  </si>
  <si>
    <t>Горячая вода (ОДН) 1,2 кв. 2018 г. к=0,8</t>
  </si>
  <si>
    <t>Горячая вода (ОДН) 1,2 кв. 2018 г. к=0,8 Итог</t>
  </si>
  <si>
    <t>Горячая. вода,потр.при содер.общ.имущ. в МКД 2018г. 3,4 кв.</t>
  </si>
  <si>
    <t>Горячая. вода,потр.при содер.общ.имущ. в МКД 2018г. 3,4 кв. Итог</t>
  </si>
  <si>
    <t>Дератизация Итог</t>
  </si>
  <si>
    <t>Закрытие и открытие стояков Итог</t>
  </si>
  <si>
    <t>Изготовление и установка крышки дерев./чердачного люка</t>
  </si>
  <si>
    <t>Изготовление и установка крышки дерев./чердачного люка Итог</t>
  </si>
  <si>
    <t>Орг-ция мест накоп. ртуть содержащих ламп 1,2 кв. 2018 г. к=</t>
  </si>
  <si>
    <t>Орг-ция мест накоп. ртуть содержащих ламп 1,2 кв. 2018 г. к= Итог</t>
  </si>
  <si>
    <t>Орг-ция мест накоп.ртуть содерж-х ламп 3,4 кв.2018 г.К=0,6;0</t>
  </si>
  <si>
    <t>Орг-ция мест накоп.ртуть содерж-х ламп 3,4 кв.2018 г.К=0,6;0 Итог</t>
  </si>
  <si>
    <t>Прочистка вентиляции</t>
  </si>
  <si>
    <t>Прочистка вентиляции Итог</t>
  </si>
  <si>
    <t>Смена стекол</t>
  </si>
  <si>
    <t>Смена стекол Итог</t>
  </si>
  <si>
    <t>Смена труб ХВС д.20</t>
  </si>
  <si>
    <t>Смена труб ХВС д.20 Итог</t>
  </si>
  <si>
    <t>Содержание ДРС 1,2 кв. 2018 г. коэф. 0,8</t>
  </si>
  <si>
    <t>Содержание ДРС 1,2 кв. 2018 г. коэф. 0,8 Итог</t>
  </si>
  <si>
    <t>Содержание ДРС 3,4 кв. 2018 г. к=0,8</t>
  </si>
  <si>
    <t>Содержание ДРС 3,4 кв. 2018 г. к=0,8 Итог</t>
  </si>
  <si>
    <t>Уборка МОП 1,2 кв. 2018 г. коэф. 0,8</t>
  </si>
  <si>
    <t>Уборка МОП 1,2 кв. 2018 г. коэф. 0,8 Итог</t>
  </si>
  <si>
    <t>Уборка МОП 3,4 кв. 2018г. К=0,8</t>
  </si>
  <si>
    <t>Уборка МОП 3,4 кв. 2018г. К=0,8 Итог</t>
  </si>
  <si>
    <t>Уборка придомовой территории 1,2 кв. 2018 г. коэф. 0,8</t>
  </si>
  <si>
    <t>Уборка придомовой территории 1,2 кв. 2018 г. коэф. 0,8 Итог</t>
  </si>
  <si>
    <t>Уборка придомовой территории 3,4 кв. 2018 г.К=0,8</t>
  </si>
  <si>
    <t>Уборка придомовой территории 3,4 кв. 2018 г.К=0,8 Итог</t>
  </si>
  <si>
    <t>Управление жилым фондом 3,4 кв. 2018 г. 0,6;0,8;0,85;0,9;1</t>
  </si>
  <si>
    <t>Управление жилым фондом 3,4 кв. 2018 г. 0,6;0,8;0,85;0,9;1 Итог</t>
  </si>
  <si>
    <t>Управлением жил. фонд 1,2 кв. 2018 г. 0,6;0,8;0,85;0,9;1</t>
  </si>
  <si>
    <t>Управлением жил. фонд 1,2 кв. 2018 г. 0,6;0,8;0,85;0,9;1 Итог</t>
  </si>
  <si>
    <t>Холодная вода (ОДН) 1,2 кв. 2018 г. к=0,6;0,8</t>
  </si>
  <si>
    <t>Холодная вода (ОДН) 1,2 кв. 2018 г. к=0,6;0,8 Итог</t>
  </si>
  <si>
    <t>Холодная вода,потр. при содер.общ.имущ.МКД 3,4 кв.2018г 1-5</t>
  </si>
  <si>
    <t>Холодная вода,потр. при содер.общ.имущ.МКД 3,4 кв.2018г 1-5 Итог</t>
  </si>
  <si>
    <t>Электр-я энергия потр. при содержании общего имущ. в МКД 201</t>
  </si>
  <si>
    <t>Электр-я энергия потр. при содержании общего имущ. в МКД 201 Итог</t>
  </si>
  <si>
    <t>Электрическая энергия,потр.при содержании.общегоимущ.в МКД 3</t>
  </si>
  <si>
    <t>Электрическая энергия,потр.при содержании.общегоимущ.в МКД 3 Итог</t>
  </si>
  <si>
    <t>осмотр подвала Итог</t>
  </si>
  <si>
    <t>покраска теплового узла</t>
  </si>
  <si>
    <t>покраска теплового узла Итог</t>
  </si>
  <si>
    <t>прочистка канализационной сети внутренней</t>
  </si>
  <si>
    <t>прочистка канализационной сети внутренней Итог</t>
  </si>
  <si>
    <t>ремонт межпанельных швов</t>
  </si>
  <si>
    <t>ремонт межпанельных швов Итог</t>
  </si>
  <si>
    <t>ремонт шиферной кровли</t>
  </si>
  <si>
    <t>1 м2</t>
  </si>
  <si>
    <t>ремонт шиферной кровли Итог</t>
  </si>
  <si>
    <t>сброс воздуха с системы отопления</t>
  </si>
  <si>
    <t>сброс воздуха с системы отопления Итог</t>
  </si>
  <si>
    <t>установка песочницы</t>
  </si>
  <si>
    <t>установка песочницы Итог</t>
  </si>
  <si>
    <t>Общий итог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</si>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</sst>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9" fillId="0" borderId="3" xfId="0" applyNumberFormat="1" applyFont="1" applyFill="1" applyBorder="1"/>
    <xf numFmtId="0" fontId="9" fillId="0" borderId="3" xfId="0" applyFont="1" applyFill="1" applyBorder="1"/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A8" sqref="A8"/>
    </sheetView>
  </sheetViews>
  <sheetFormatPr defaultRowHeight="15" outlineLevelRow="1"/>
  <cols>
    <col min="1" max="1" width="59.5703125" style="13" customWidth="1"/>
    <col min="2" max="2" width="15.5703125" style="3" hidden="1" customWidth="1"/>
    <col min="3" max="3" width="17.28515625" style="23" customWidth="1"/>
    <col min="4" max="4" width="12.140625" style="23" customWidth="1"/>
    <col min="5" max="5" width="17.140625" style="43" customWidth="1"/>
    <col min="6" max="6" width="0" style="1" hidden="1" customWidth="1"/>
    <col min="7" max="16384" width="9.140625" style="1"/>
  </cols>
  <sheetData>
    <row r="1" spans="1:5" ht="66.75" customHeight="1">
      <c r="A1" s="44" t="s">
        <v>0</v>
      </c>
      <c r="B1" s="44"/>
      <c r="C1" s="44"/>
      <c r="D1" s="44"/>
      <c r="E1" s="44"/>
    </row>
    <row r="2" spans="1:5">
      <c r="A2" s="6" t="s">
        <v>38</v>
      </c>
      <c r="B2" s="7" t="s">
        <v>1</v>
      </c>
      <c r="C2" s="46" t="s">
        <v>105</v>
      </c>
      <c r="D2" s="46"/>
      <c r="E2" s="46"/>
    </row>
    <row r="3" spans="1:5" ht="57">
      <c r="A3" s="4" t="s">
        <v>2</v>
      </c>
      <c r="B3" s="5" t="s">
        <v>3</v>
      </c>
      <c r="C3" s="15" t="s">
        <v>32</v>
      </c>
      <c r="D3" s="16" t="s">
        <v>4</v>
      </c>
      <c r="E3" s="15" t="s">
        <v>5</v>
      </c>
    </row>
    <row r="4" spans="1:5">
      <c r="A4" s="4" t="s">
        <v>106</v>
      </c>
      <c r="B4" s="5"/>
      <c r="C4" s="15">
        <v>115436.68</v>
      </c>
      <c r="D4" s="16"/>
      <c r="E4" s="15"/>
    </row>
    <row r="5" spans="1:5">
      <c r="A5" s="47" t="s">
        <v>110</v>
      </c>
      <c r="B5" s="48"/>
      <c r="C5" s="48"/>
      <c r="D5" s="48"/>
      <c r="E5" s="49"/>
    </row>
    <row r="6" spans="1:5">
      <c r="A6" s="4" t="s">
        <v>107</v>
      </c>
      <c r="B6" s="5"/>
      <c r="C6" s="15">
        <v>772268.92</v>
      </c>
      <c r="D6" s="16"/>
      <c r="E6" s="15"/>
    </row>
    <row r="7" spans="1:5">
      <c r="A7" s="4" t="s">
        <v>108</v>
      </c>
      <c r="B7" s="5"/>
      <c r="C7" s="15">
        <v>728981.86</v>
      </c>
      <c r="D7" s="16"/>
      <c r="E7" s="15"/>
    </row>
    <row r="8" spans="1:5">
      <c r="A8" s="4" t="s">
        <v>115</v>
      </c>
      <c r="B8" s="5"/>
      <c r="C8" s="15">
        <f>C7-C6</f>
        <v>-43287.060000000056</v>
      </c>
      <c r="D8" s="16"/>
      <c r="E8" s="15"/>
    </row>
    <row r="9" spans="1:5">
      <c r="A9" s="4" t="s">
        <v>6</v>
      </c>
      <c r="B9" s="5"/>
      <c r="C9" s="15">
        <f>C10</f>
        <v>6343.68</v>
      </c>
      <c r="D9" s="16"/>
      <c r="E9" s="15"/>
    </row>
    <row r="10" spans="1:5">
      <c r="A10" s="25" t="s">
        <v>7</v>
      </c>
      <c r="B10" s="31"/>
      <c r="C10" s="32">
        <f>528.64*12</f>
        <v>6343.68</v>
      </c>
      <c r="D10" s="16"/>
      <c r="E10" s="32"/>
    </row>
    <row r="11" spans="1:5">
      <c r="A11" s="6" t="s">
        <v>109</v>
      </c>
      <c r="B11" s="7"/>
      <c r="C11" s="17">
        <f>C6+C9</f>
        <v>778612.60000000009</v>
      </c>
      <c r="D11" s="24"/>
      <c r="E11" s="19"/>
    </row>
    <row r="12" spans="1:5">
      <c r="A12" s="45" t="s">
        <v>8</v>
      </c>
      <c r="B12" s="45"/>
      <c r="C12" s="45"/>
      <c r="D12" s="45"/>
      <c r="E12" s="45"/>
    </row>
    <row r="13" spans="1:5" ht="29.25" thickBot="1">
      <c r="A13" s="8" t="s">
        <v>15</v>
      </c>
      <c r="B13" s="7">
        <f>B14</f>
        <v>0</v>
      </c>
      <c r="C13" s="17">
        <f>C14+C15</f>
        <v>125216.5</v>
      </c>
      <c r="D13" s="24"/>
      <c r="E13" s="19"/>
    </row>
    <row r="14" spans="1:5" s="26" customFormat="1" ht="15.75" thickBot="1">
      <c r="A14" s="28" t="s">
        <v>78</v>
      </c>
      <c r="B14" s="28"/>
      <c r="C14" s="28">
        <v>64804.01</v>
      </c>
      <c r="D14" s="37" t="s">
        <v>9</v>
      </c>
      <c r="E14" s="39">
        <v>16964.400000000001</v>
      </c>
    </row>
    <row r="15" spans="1:5" s="26" customFormat="1" ht="15.75" thickBot="1">
      <c r="A15" s="28" t="s">
        <v>80</v>
      </c>
      <c r="B15" s="28"/>
      <c r="C15" s="28">
        <v>60412.49</v>
      </c>
      <c r="D15" s="37" t="s">
        <v>9</v>
      </c>
      <c r="E15" s="39">
        <v>16969.8</v>
      </c>
    </row>
    <row r="16" spans="1:5" ht="29.25" thickBot="1">
      <c r="A16" s="8" t="s">
        <v>16</v>
      </c>
      <c r="B16" s="7">
        <f>B18</f>
        <v>0</v>
      </c>
      <c r="C16" s="17">
        <f>C18+C17</f>
        <v>48524.880000000005</v>
      </c>
      <c r="D16" s="24"/>
      <c r="E16" s="19"/>
    </row>
    <row r="17" spans="1:5" s="26" customFormat="1" ht="15.75" thickBot="1">
      <c r="A17" s="28" t="s">
        <v>70</v>
      </c>
      <c r="B17" s="28"/>
      <c r="C17" s="28">
        <v>21042.54</v>
      </c>
      <c r="D17" s="37" t="s">
        <v>9</v>
      </c>
      <c r="E17" s="39">
        <v>16969.8</v>
      </c>
    </row>
    <row r="18" spans="1:5" s="26" customFormat="1" ht="15.75" thickBot="1">
      <c r="A18" s="28" t="s">
        <v>72</v>
      </c>
      <c r="B18" s="28"/>
      <c r="C18" s="28">
        <v>27482.34</v>
      </c>
      <c r="D18" s="37" t="s">
        <v>9</v>
      </c>
      <c r="E18" s="39">
        <v>16964.400000000001</v>
      </c>
    </row>
    <row r="19" spans="1:5" ht="29.25" thickBot="1">
      <c r="A19" s="8" t="s">
        <v>17</v>
      </c>
      <c r="B19" s="9" t="e">
        <f>B20+#REF!</f>
        <v>#REF!</v>
      </c>
      <c r="C19" s="17">
        <f>C20+C21</f>
        <v>81184.2</v>
      </c>
      <c r="D19" s="18"/>
      <c r="E19" s="19"/>
    </row>
    <row r="20" spans="1:5" s="26" customFormat="1" ht="15.75" thickBot="1">
      <c r="A20" s="28" t="s">
        <v>44</v>
      </c>
      <c r="B20" s="28"/>
      <c r="C20" s="28">
        <v>41533.599999999999</v>
      </c>
      <c r="D20" s="37" t="s">
        <v>18</v>
      </c>
      <c r="E20" s="39">
        <v>772</v>
      </c>
    </row>
    <row r="21" spans="1:5" s="26" customFormat="1" ht="15.75" thickBot="1">
      <c r="A21" s="28" t="s">
        <v>46</v>
      </c>
      <c r="B21" s="28"/>
      <c r="C21" s="28">
        <v>39650.6</v>
      </c>
      <c r="D21" s="37" t="s">
        <v>18</v>
      </c>
      <c r="E21" s="39">
        <v>737</v>
      </c>
    </row>
    <row r="22" spans="1:5" ht="43.5" thickBot="1">
      <c r="A22" s="8" t="s">
        <v>19</v>
      </c>
      <c r="B22" s="7"/>
      <c r="C22" s="17">
        <f>C23+C24+C25+C26+C27+C28</f>
        <v>13165.529999999999</v>
      </c>
      <c r="D22" s="24"/>
      <c r="E22" s="19"/>
    </row>
    <row r="23" spans="1:5" s="26" customFormat="1" ht="15.75" thickBot="1">
      <c r="A23" s="28" t="s">
        <v>48</v>
      </c>
      <c r="B23" s="28"/>
      <c r="C23" s="28">
        <v>1357.58</v>
      </c>
      <c r="D23" s="37" t="s">
        <v>9</v>
      </c>
      <c r="E23" s="39">
        <v>16969.8</v>
      </c>
    </row>
    <row r="24" spans="1:5" s="26" customFormat="1" ht="15.75" thickBot="1">
      <c r="A24" s="28" t="s">
        <v>50</v>
      </c>
      <c r="B24" s="28"/>
      <c r="C24" s="28">
        <v>1526.8</v>
      </c>
      <c r="D24" s="37" t="s">
        <v>9</v>
      </c>
      <c r="E24" s="39">
        <v>16964.400000000001</v>
      </c>
    </row>
    <row r="25" spans="1:5" s="26" customFormat="1" ht="15.75" thickBot="1">
      <c r="A25" s="28" t="s">
        <v>82</v>
      </c>
      <c r="B25" s="28"/>
      <c r="C25" s="28">
        <v>1289.7</v>
      </c>
      <c r="D25" s="37" t="s">
        <v>9</v>
      </c>
      <c r="E25" s="39">
        <v>16969.8</v>
      </c>
    </row>
    <row r="26" spans="1:5" s="26" customFormat="1" ht="15.75" thickBot="1">
      <c r="A26" s="28" t="s">
        <v>84</v>
      </c>
      <c r="B26" s="28"/>
      <c r="C26" s="28">
        <v>1357.15</v>
      </c>
      <c r="D26" s="37" t="s">
        <v>9</v>
      </c>
      <c r="E26" s="39">
        <v>16964.400000000001</v>
      </c>
    </row>
    <row r="27" spans="1:5" s="26" customFormat="1" ht="15.75" thickBot="1">
      <c r="A27" s="28" t="s">
        <v>86</v>
      </c>
      <c r="B27" s="28"/>
      <c r="C27" s="28">
        <v>1018.18</v>
      </c>
      <c r="D27" s="37" t="s">
        <v>9</v>
      </c>
      <c r="E27" s="39">
        <v>16969.8</v>
      </c>
    </row>
    <row r="28" spans="1:5" s="26" customFormat="1" ht="15.75" thickBot="1">
      <c r="A28" s="28" t="s">
        <v>88</v>
      </c>
      <c r="B28" s="28"/>
      <c r="C28" s="28">
        <v>6616.12</v>
      </c>
      <c r="D28" s="37" t="s">
        <v>9</v>
      </c>
      <c r="E28" s="39">
        <v>16964.400000000001</v>
      </c>
    </row>
    <row r="29" spans="1:5" ht="43.5" outlineLevel="1" thickBot="1">
      <c r="A29" s="8" t="s">
        <v>20</v>
      </c>
      <c r="B29" s="14"/>
      <c r="C29" s="20">
        <f>C30+C31+C32+C33</f>
        <v>6013.25</v>
      </c>
      <c r="D29" s="21"/>
      <c r="E29" s="40"/>
    </row>
    <row r="30" spans="1:5" s="26" customFormat="1" ht="15.75" thickBot="1">
      <c r="A30" s="28" t="s">
        <v>54</v>
      </c>
      <c r="B30" s="28"/>
      <c r="C30" s="28">
        <v>1176.18</v>
      </c>
      <c r="D30" s="37" t="s">
        <v>11</v>
      </c>
      <c r="E30" s="39">
        <v>1</v>
      </c>
    </row>
    <row r="31" spans="1:5" s="26" customFormat="1" ht="15.75" thickBot="1">
      <c r="A31" s="28" t="s">
        <v>62</v>
      </c>
      <c r="B31" s="28"/>
      <c r="C31" s="28">
        <v>794.75</v>
      </c>
      <c r="D31" s="37" t="s">
        <v>9</v>
      </c>
      <c r="E31" s="39">
        <v>1.17</v>
      </c>
    </row>
    <row r="32" spans="1:5" s="26" customFormat="1" ht="15.75" thickBot="1">
      <c r="A32" s="28" t="s">
        <v>95</v>
      </c>
      <c r="B32" s="28"/>
      <c r="C32" s="28">
        <v>3014.55</v>
      </c>
      <c r="D32" s="37" t="s">
        <v>37</v>
      </c>
      <c r="E32" s="39">
        <v>21</v>
      </c>
    </row>
    <row r="33" spans="1:6" s="26" customFormat="1" ht="15.75" thickBot="1">
      <c r="A33" s="28" t="s">
        <v>97</v>
      </c>
      <c r="B33" s="28"/>
      <c r="C33" s="28">
        <v>1027.77</v>
      </c>
      <c r="D33" s="37" t="s">
        <v>98</v>
      </c>
      <c r="E33" s="39">
        <v>3</v>
      </c>
    </row>
    <row r="34" spans="1:6" ht="57.75" thickBot="1">
      <c r="A34" s="8" t="s">
        <v>21</v>
      </c>
      <c r="B34" s="7" t="e">
        <f>SUM(#REF!)</f>
        <v>#REF!</v>
      </c>
      <c r="C34" s="17">
        <f>C35+C36+C37+C38+C39+C40</f>
        <v>17253.920000000002</v>
      </c>
      <c r="D34" s="24"/>
      <c r="E34" s="41"/>
      <c r="F34" s="2" t="s">
        <v>12</v>
      </c>
    </row>
    <row r="35" spans="1:6" s="26" customFormat="1" ht="15.75" thickBot="1">
      <c r="A35" s="28" t="s">
        <v>35</v>
      </c>
      <c r="B35" s="28"/>
      <c r="C35" s="28">
        <v>3237.44</v>
      </c>
      <c r="D35" s="37" t="s">
        <v>36</v>
      </c>
      <c r="E35" s="39">
        <v>4</v>
      </c>
    </row>
    <row r="36" spans="1:6" s="26" customFormat="1" ht="15.75" thickBot="1">
      <c r="A36" s="28" t="s">
        <v>64</v>
      </c>
      <c r="B36" s="28"/>
      <c r="C36" s="28">
        <v>2575</v>
      </c>
      <c r="D36" s="37" t="s">
        <v>37</v>
      </c>
      <c r="E36" s="39">
        <v>2.5</v>
      </c>
    </row>
    <row r="37" spans="1:6" s="26" customFormat="1" ht="15.75" thickBot="1">
      <c r="A37" s="28" t="s">
        <v>33</v>
      </c>
      <c r="B37" s="28"/>
      <c r="C37" s="28">
        <v>1890.98</v>
      </c>
      <c r="D37" s="37" t="s">
        <v>34</v>
      </c>
      <c r="E37" s="39">
        <v>7</v>
      </c>
    </row>
    <row r="38" spans="1:6" s="26" customFormat="1" ht="15.75" thickBot="1">
      <c r="A38" s="28" t="s">
        <v>91</v>
      </c>
      <c r="B38" s="28"/>
      <c r="C38" s="28">
        <v>1328.09</v>
      </c>
      <c r="D38" s="37" t="s">
        <v>11</v>
      </c>
      <c r="E38" s="39">
        <v>1</v>
      </c>
    </row>
    <row r="39" spans="1:6" s="26" customFormat="1" ht="15.75" thickBot="1">
      <c r="A39" s="28" t="s">
        <v>93</v>
      </c>
      <c r="B39" s="28"/>
      <c r="C39" s="28">
        <v>6979.35</v>
      </c>
      <c r="D39" s="37" t="s">
        <v>10</v>
      </c>
      <c r="E39" s="39">
        <v>35</v>
      </c>
    </row>
    <row r="40" spans="1:6" s="26" customFormat="1" ht="18.75" customHeight="1" thickBot="1">
      <c r="A40" s="28" t="s">
        <v>100</v>
      </c>
      <c r="B40" s="28"/>
      <c r="C40" s="28">
        <v>1243.06</v>
      </c>
      <c r="D40" s="37" t="s">
        <v>36</v>
      </c>
      <c r="E40" s="39">
        <v>2</v>
      </c>
    </row>
    <row r="41" spans="1:6" ht="28.5">
      <c r="A41" s="8" t="s">
        <v>22</v>
      </c>
      <c r="B41" s="7" t="e">
        <f>#REF!+#REF!</f>
        <v>#REF!</v>
      </c>
      <c r="C41" s="17">
        <v>0</v>
      </c>
      <c r="D41" s="24"/>
      <c r="E41" s="40"/>
    </row>
    <row r="42" spans="1:6" ht="28.5">
      <c r="A42" s="8" t="s">
        <v>23</v>
      </c>
      <c r="B42" s="7" t="e">
        <f>SUM(#REF!)</f>
        <v>#REF!</v>
      </c>
      <c r="C42" s="17">
        <v>0</v>
      </c>
      <c r="D42" s="24"/>
      <c r="E42" s="19"/>
    </row>
    <row r="43" spans="1:6" ht="28.5">
      <c r="A43" s="8" t="s">
        <v>24</v>
      </c>
      <c r="B43" s="7" t="e">
        <f>#REF!</f>
        <v>#REF!</v>
      </c>
      <c r="C43" s="17">
        <v>0</v>
      </c>
      <c r="D43" s="24"/>
      <c r="E43" s="19"/>
    </row>
    <row r="44" spans="1:6" ht="29.25" thickBot="1">
      <c r="A44" s="8" t="s">
        <v>25</v>
      </c>
      <c r="B44" s="7" t="e">
        <f>#REF!+#REF!</f>
        <v>#REF!</v>
      </c>
      <c r="C44" s="17">
        <f>C45</f>
        <v>1876.68</v>
      </c>
      <c r="D44" s="24"/>
      <c r="E44" s="19"/>
    </row>
    <row r="45" spans="1:6" s="26" customFormat="1" ht="15.75" thickBot="1">
      <c r="A45" s="28" t="s">
        <v>60</v>
      </c>
      <c r="B45" s="28"/>
      <c r="C45" s="28">
        <v>1876.68</v>
      </c>
      <c r="D45" s="37" t="s">
        <v>10</v>
      </c>
      <c r="E45" s="39">
        <v>6</v>
      </c>
    </row>
    <row r="46" spans="1:6" ht="28.5">
      <c r="A46" s="8" t="s">
        <v>26</v>
      </c>
      <c r="B46" s="7" t="e">
        <f>#REF!</f>
        <v>#REF!</v>
      </c>
      <c r="C46" s="17">
        <v>0</v>
      </c>
      <c r="D46" s="24"/>
      <c r="E46" s="22"/>
    </row>
    <row r="47" spans="1:6" ht="29.25" thickBot="1">
      <c r="A47" s="8" t="s">
        <v>27</v>
      </c>
      <c r="B47" s="7" t="e">
        <f>B49+#REF!</f>
        <v>#REF!</v>
      </c>
      <c r="C47" s="17">
        <f>C48+C49</f>
        <v>19562.510000000002</v>
      </c>
      <c r="D47" s="24"/>
      <c r="E47" s="19"/>
    </row>
    <row r="48" spans="1:6" s="36" customFormat="1" ht="15.75" thickBot="1">
      <c r="A48" s="35" t="s">
        <v>66</v>
      </c>
      <c r="B48" s="35"/>
      <c r="C48" s="35">
        <v>8026.72</v>
      </c>
      <c r="D48" s="38" t="s">
        <v>9</v>
      </c>
      <c r="E48" s="42">
        <v>16969.8</v>
      </c>
    </row>
    <row r="49" spans="1:5" s="36" customFormat="1" ht="15.75" thickBot="1">
      <c r="A49" s="35" t="s">
        <v>68</v>
      </c>
      <c r="B49" s="35"/>
      <c r="C49" s="35">
        <v>11535.79</v>
      </c>
      <c r="D49" s="38" t="s">
        <v>9</v>
      </c>
      <c r="E49" s="42">
        <v>16964.400000000001</v>
      </c>
    </row>
    <row r="50" spans="1:5" ht="43.5" thickBot="1">
      <c r="A50" s="8" t="s">
        <v>28</v>
      </c>
      <c r="B50" s="7">
        <f>B52</f>
        <v>0</v>
      </c>
      <c r="C50" s="17">
        <f>C51+C52</f>
        <v>1846.08</v>
      </c>
      <c r="D50" s="24"/>
      <c r="E50" s="40"/>
    </row>
    <row r="51" spans="1:5" s="26" customFormat="1" ht="15.75" thickBot="1">
      <c r="A51" s="28" t="s">
        <v>31</v>
      </c>
      <c r="B51" s="28"/>
      <c r="C51" s="28">
        <v>923.04</v>
      </c>
      <c r="D51" s="37" t="s">
        <v>9</v>
      </c>
      <c r="E51" s="39">
        <v>641</v>
      </c>
    </row>
    <row r="52" spans="1:5" s="26" customFormat="1" ht="15.75" thickBot="1">
      <c r="A52" s="28" t="s">
        <v>31</v>
      </c>
      <c r="B52" s="28"/>
      <c r="C52" s="28">
        <v>923.04</v>
      </c>
      <c r="D52" s="37" t="s">
        <v>9</v>
      </c>
      <c r="E52" s="39">
        <v>641</v>
      </c>
    </row>
    <row r="53" spans="1:5" ht="57.75" thickBot="1">
      <c r="A53" s="8" t="s">
        <v>29</v>
      </c>
      <c r="B53" s="7" t="e">
        <f>SUM(#REF!)</f>
        <v>#REF!</v>
      </c>
      <c r="C53" s="17">
        <f>C54+C55+C56+C57+C58</f>
        <v>91003.86</v>
      </c>
      <c r="D53" s="24"/>
      <c r="E53" s="40"/>
    </row>
    <row r="54" spans="1:5" s="26" customFormat="1" ht="15.75" thickBot="1">
      <c r="A54" s="28" t="s">
        <v>56</v>
      </c>
      <c r="B54" s="28"/>
      <c r="C54" s="28">
        <v>288.49</v>
      </c>
      <c r="D54" s="37" t="s">
        <v>9</v>
      </c>
      <c r="E54" s="39">
        <v>16969.8</v>
      </c>
    </row>
    <row r="55" spans="1:5" s="26" customFormat="1" ht="15.75" thickBot="1">
      <c r="A55" s="28" t="s">
        <v>58</v>
      </c>
      <c r="B55" s="28"/>
      <c r="C55" s="28">
        <v>288.39</v>
      </c>
      <c r="D55" s="37" t="s">
        <v>9</v>
      </c>
      <c r="E55" s="39">
        <v>16964.400000000001</v>
      </c>
    </row>
    <row r="56" spans="1:5" s="26" customFormat="1" ht="15.75" thickBot="1">
      <c r="A56" s="28" t="s">
        <v>74</v>
      </c>
      <c r="B56" s="28"/>
      <c r="C56" s="28">
        <v>47854.86</v>
      </c>
      <c r="D56" s="37" t="s">
        <v>9</v>
      </c>
      <c r="E56" s="39">
        <v>16969.8</v>
      </c>
    </row>
    <row r="57" spans="1:5" s="26" customFormat="1" ht="15.75" thickBot="1">
      <c r="A57" s="28" t="s">
        <v>76</v>
      </c>
      <c r="B57" s="28"/>
      <c r="C57" s="28">
        <v>42241.38</v>
      </c>
      <c r="D57" s="37" t="s">
        <v>9</v>
      </c>
      <c r="E57" s="39">
        <v>16964.400000000001</v>
      </c>
    </row>
    <row r="58" spans="1:5" s="26" customFormat="1" ht="15.75" thickBot="1">
      <c r="A58" s="28" t="s">
        <v>102</v>
      </c>
      <c r="B58" s="28"/>
      <c r="C58" s="28">
        <v>330.74</v>
      </c>
      <c r="D58" s="37" t="s">
        <v>11</v>
      </c>
      <c r="E58" s="39">
        <v>1</v>
      </c>
    </row>
    <row r="59" spans="1:5">
      <c r="A59" s="8" t="s">
        <v>30</v>
      </c>
      <c r="B59" s="7">
        <f>B60</f>
        <v>3050.8474576271187</v>
      </c>
      <c r="C59" s="17">
        <f>C60</f>
        <v>3600</v>
      </c>
      <c r="D59" s="24"/>
      <c r="E59" s="40"/>
    </row>
    <row r="60" spans="1:5" ht="30">
      <c r="A60" s="10" t="s">
        <v>13</v>
      </c>
      <c r="B60" s="9">
        <f>C60/1.18</f>
        <v>3050.8474576271187</v>
      </c>
      <c r="C60" s="18">
        <f>E60*5*12</f>
        <v>3600</v>
      </c>
      <c r="D60" s="22" t="s">
        <v>14</v>
      </c>
      <c r="E60" s="19">
        <v>60</v>
      </c>
    </row>
    <row r="61" spans="1:5">
      <c r="A61" s="6" t="s">
        <v>111</v>
      </c>
      <c r="B61" s="11" t="e">
        <f>B13+B16+B19+#REF!+B34+B41+B42+B43+B44+B46+B47+B50+B53+B59</f>
        <v>#REF!</v>
      </c>
      <c r="C61" s="17">
        <f>C13++C16+C19+C22+C29+C34+C41+C42+C44+C46+C47+C50+C53</f>
        <v>405647.41</v>
      </c>
      <c r="D61" s="24"/>
      <c r="E61" s="22"/>
    </row>
    <row r="62" spans="1:5">
      <c r="A62" s="6" t="s">
        <v>112</v>
      </c>
      <c r="B62" s="12"/>
      <c r="C62" s="17">
        <f>C61*1.18+C59</f>
        <v>482263.94379999995</v>
      </c>
      <c r="D62" s="24"/>
      <c r="E62" s="19"/>
    </row>
    <row r="63" spans="1:5">
      <c r="A63" s="6" t="s">
        <v>113</v>
      </c>
      <c r="B63" s="12"/>
      <c r="C63" s="17">
        <f>C4+C6+C9-C62</f>
        <v>411785.33620000019</v>
      </c>
      <c r="D63" s="24"/>
      <c r="E63" s="19"/>
    </row>
    <row r="64" spans="1:5" ht="28.5">
      <c r="A64" s="8" t="s">
        <v>114</v>
      </c>
      <c r="B64" s="7"/>
      <c r="C64" s="17">
        <f>C63+C8</f>
        <v>368498.27620000014</v>
      </c>
      <c r="D64" s="24"/>
      <c r="E64" s="19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9"/>
  <sheetViews>
    <sheetView topLeftCell="A53" workbookViewId="0">
      <selection activeCell="A82" sqref="A82"/>
    </sheetView>
  </sheetViews>
  <sheetFormatPr defaultRowHeight="15"/>
  <cols>
    <col min="1" max="1" width="63.28515625" customWidth="1"/>
    <col min="2" max="2" width="63.28515625" style="26" hidden="1" customWidth="1"/>
  </cols>
  <sheetData>
    <row r="2" spans="1:5">
      <c r="A2" s="26" t="s">
        <v>39</v>
      </c>
      <c r="C2" s="26"/>
      <c r="D2" s="26"/>
      <c r="E2" s="26"/>
    </row>
    <row r="3" spans="1:5">
      <c r="A3" s="26" t="s">
        <v>40</v>
      </c>
      <c r="C3" s="26"/>
      <c r="D3" s="26"/>
      <c r="E3" s="26"/>
    </row>
    <row r="4" spans="1:5" ht="15.75" thickBot="1">
      <c r="A4" s="26"/>
      <c r="C4" s="26"/>
      <c r="D4" s="26"/>
      <c r="E4" s="26"/>
    </row>
    <row r="5" spans="1:5" ht="15.75" thickBot="1">
      <c r="A5" s="27"/>
      <c r="B5" s="27"/>
      <c r="C5" s="27" t="s">
        <v>41</v>
      </c>
      <c r="D5" s="27" t="s">
        <v>42</v>
      </c>
      <c r="E5" s="27" t="s">
        <v>43</v>
      </c>
    </row>
    <row r="6" spans="1:5" s="34" customFormat="1" ht="15.75" thickBot="1">
      <c r="A6" s="33" t="s">
        <v>44</v>
      </c>
      <c r="B6" s="33"/>
      <c r="C6" s="33">
        <v>41533.599999999999</v>
      </c>
      <c r="D6" s="33" t="s">
        <v>18</v>
      </c>
      <c r="E6" s="33">
        <v>772</v>
      </c>
    </row>
    <row r="7" spans="1:5" ht="15.75" thickBot="1">
      <c r="A7" s="29" t="s">
        <v>45</v>
      </c>
      <c r="B7" s="29"/>
      <c r="C7" s="28">
        <v>41533.599999999999</v>
      </c>
      <c r="D7" s="28"/>
      <c r="E7" s="28">
        <v>772</v>
      </c>
    </row>
    <row r="8" spans="1:5" s="34" customFormat="1" ht="15.75" thickBot="1">
      <c r="A8" s="33" t="s">
        <v>46</v>
      </c>
      <c r="B8" s="33"/>
      <c r="C8" s="33">
        <v>39650.6</v>
      </c>
      <c r="D8" s="33" t="s">
        <v>18</v>
      </c>
      <c r="E8" s="33">
        <v>737</v>
      </c>
    </row>
    <row r="9" spans="1:5" ht="15.75" thickBot="1">
      <c r="A9" s="30" t="s">
        <v>47</v>
      </c>
      <c r="B9" s="30"/>
      <c r="C9" s="28">
        <v>39650.6</v>
      </c>
      <c r="D9" s="28"/>
      <c r="E9" s="28">
        <v>737</v>
      </c>
    </row>
    <row r="10" spans="1:5" s="34" customFormat="1" ht="15.75" thickBot="1">
      <c r="A10" s="33" t="s">
        <v>48</v>
      </c>
      <c r="B10" s="33"/>
      <c r="C10" s="33">
        <v>1357.58</v>
      </c>
      <c r="D10" s="33" t="s">
        <v>9</v>
      </c>
      <c r="E10" s="33">
        <v>16969.8</v>
      </c>
    </row>
    <row r="11" spans="1:5" ht="15.75" thickBot="1">
      <c r="A11" s="30" t="s">
        <v>49</v>
      </c>
      <c r="B11" s="30"/>
      <c r="C11" s="28">
        <v>1357.58</v>
      </c>
      <c r="D11" s="28"/>
      <c r="E11" s="28">
        <v>16969.8</v>
      </c>
    </row>
    <row r="12" spans="1:5" s="34" customFormat="1" ht="15.75" thickBot="1">
      <c r="A12" s="33" t="s">
        <v>50</v>
      </c>
      <c r="B12" s="33"/>
      <c r="C12" s="33">
        <v>1526.8</v>
      </c>
      <c r="D12" s="33" t="s">
        <v>9</v>
      </c>
      <c r="E12" s="33">
        <v>16964.400000000001</v>
      </c>
    </row>
    <row r="13" spans="1:5" ht="15.75" thickBot="1">
      <c r="A13" s="30" t="s">
        <v>51</v>
      </c>
      <c r="B13" s="30"/>
      <c r="C13" s="28">
        <v>1526.8</v>
      </c>
      <c r="D13" s="28"/>
      <c r="E13" s="28">
        <v>16964.400000000001</v>
      </c>
    </row>
    <row r="14" spans="1:5" s="34" customFormat="1" ht="15.75" thickBot="1">
      <c r="A14" s="33" t="s">
        <v>31</v>
      </c>
      <c r="B14" s="33"/>
      <c r="C14" s="33">
        <v>923.04</v>
      </c>
      <c r="D14" s="33" t="s">
        <v>9</v>
      </c>
      <c r="E14" s="33">
        <v>641</v>
      </c>
    </row>
    <row r="15" spans="1:5" s="34" customFormat="1" ht="15.75" thickBot="1">
      <c r="A15" s="33" t="s">
        <v>31</v>
      </c>
      <c r="B15" s="33"/>
      <c r="C15" s="33">
        <v>923.04</v>
      </c>
      <c r="D15" s="33" t="s">
        <v>9</v>
      </c>
      <c r="E15" s="33">
        <v>641</v>
      </c>
    </row>
    <row r="16" spans="1:5" ht="15.75" thickBot="1">
      <c r="A16" s="30" t="s">
        <v>52</v>
      </c>
      <c r="B16" s="30"/>
      <c r="C16" s="28">
        <v>1846.08</v>
      </c>
      <c r="D16" s="28"/>
      <c r="E16" s="28">
        <v>1282</v>
      </c>
    </row>
    <row r="17" spans="1:5" s="34" customFormat="1" ht="15.75" thickBot="1">
      <c r="A17" s="33" t="s">
        <v>35</v>
      </c>
      <c r="B17" s="33"/>
      <c r="C17" s="33">
        <v>3237.44</v>
      </c>
      <c r="D17" s="33" t="s">
        <v>36</v>
      </c>
      <c r="E17" s="33">
        <v>4</v>
      </c>
    </row>
    <row r="18" spans="1:5" ht="15.75" thickBot="1">
      <c r="A18" s="30" t="s">
        <v>53</v>
      </c>
      <c r="B18" s="30"/>
      <c r="C18" s="28">
        <v>3237.44</v>
      </c>
      <c r="D18" s="28"/>
      <c r="E18" s="28">
        <v>4</v>
      </c>
    </row>
    <row r="19" spans="1:5" s="34" customFormat="1" ht="15.75" thickBot="1">
      <c r="A19" s="33" t="s">
        <v>54</v>
      </c>
      <c r="B19" s="33"/>
      <c r="C19" s="33">
        <v>1176.18</v>
      </c>
      <c r="D19" s="33" t="s">
        <v>11</v>
      </c>
      <c r="E19" s="33">
        <v>1</v>
      </c>
    </row>
    <row r="20" spans="1:5" ht="15.75" thickBot="1">
      <c r="A20" s="30" t="s">
        <v>55</v>
      </c>
      <c r="B20" s="30"/>
      <c r="C20" s="28">
        <v>1176.18</v>
      </c>
      <c r="D20" s="28"/>
      <c r="E20" s="28">
        <v>1</v>
      </c>
    </row>
    <row r="21" spans="1:5" s="34" customFormat="1" ht="15.75" thickBot="1">
      <c r="A21" s="33" t="s">
        <v>56</v>
      </c>
      <c r="B21" s="33"/>
      <c r="C21" s="33">
        <v>288.49</v>
      </c>
      <c r="D21" s="33" t="s">
        <v>9</v>
      </c>
      <c r="E21" s="33">
        <v>16969.8</v>
      </c>
    </row>
    <row r="22" spans="1:5" ht="15.75" thickBot="1">
      <c r="A22" s="30" t="s">
        <v>57</v>
      </c>
      <c r="B22" s="30"/>
      <c r="C22" s="28">
        <v>288.49</v>
      </c>
      <c r="D22" s="28"/>
      <c r="E22" s="28">
        <v>16969.8</v>
      </c>
    </row>
    <row r="23" spans="1:5" s="34" customFormat="1" ht="15.75" thickBot="1">
      <c r="A23" s="33" t="s">
        <v>58</v>
      </c>
      <c r="B23" s="33"/>
      <c r="C23" s="33">
        <v>288.39</v>
      </c>
      <c r="D23" s="33" t="s">
        <v>9</v>
      </c>
      <c r="E23" s="33">
        <v>16964.400000000001</v>
      </c>
    </row>
    <row r="24" spans="1:5" ht="15.75" thickBot="1">
      <c r="A24" s="30" t="s">
        <v>59</v>
      </c>
      <c r="B24" s="30"/>
      <c r="C24" s="28">
        <v>288.39</v>
      </c>
      <c r="D24" s="28"/>
      <c r="E24" s="28">
        <v>16964.400000000001</v>
      </c>
    </row>
    <row r="25" spans="1:5" s="34" customFormat="1" ht="15.75" thickBot="1">
      <c r="A25" s="33" t="s">
        <v>60</v>
      </c>
      <c r="B25" s="33"/>
      <c r="C25" s="33">
        <v>1876.68</v>
      </c>
      <c r="D25" s="33" t="s">
        <v>10</v>
      </c>
      <c r="E25" s="33">
        <v>6</v>
      </c>
    </row>
    <row r="26" spans="1:5" ht="15.75" thickBot="1">
      <c r="A26" s="30" t="s">
        <v>61</v>
      </c>
      <c r="B26" s="30"/>
      <c r="C26" s="28">
        <v>1876.68</v>
      </c>
      <c r="D26" s="28"/>
      <c r="E26" s="28">
        <v>6</v>
      </c>
    </row>
    <row r="27" spans="1:5" s="34" customFormat="1" ht="15.75" thickBot="1">
      <c r="A27" s="33" t="s">
        <v>62</v>
      </c>
      <c r="B27" s="33"/>
      <c r="C27" s="33">
        <v>794.75</v>
      </c>
      <c r="D27" s="33" t="s">
        <v>9</v>
      </c>
      <c r="E27" s="33">
        <v>1.17</v>
      </c>
    </row>
    <row r="28" spans="1:5" ht="15.75" thickBot="1">
      <c r="A28" s="30" t="s">
        <v>63</v>
      </c>
      <c r="B28" s="30"/>
      <c r="C28" s="28">
        <v>794.75</v>
      </c>
      <c r="D28" s="28"/>
      <c r="E28" s="28">
        <v>1.17</v>
      </c>
    </row>
    <row r="29" spans="1:5" s="34" customFormat="1" ht="15.75" thickBot="1">
      <c r="A29" s="33" t="s">
        <v>64</v>
      </c>
      <c r="B29" s="33"/>
      <c r="C29" s="33">
        <v>2575</v>
      </c>
      <c r="D29" s="33" t="s">
        <v>37</v>
      </c>
      <c r="E29" s="33">
        <v>2.5</v>
      </c>
    </row>
    <row r="30" spans="1:5" ht="15.75" thickBot="1">
      <c r="A30" s="30" t="s">
        <v>65</v>
      </c>
      <c r="B30" s="30"/>
      <c r="C30" s="28">
        <v>2575</v>
      </c>
      <c r="D30" s="28"/>
      <c r="E30" s="28">
        <v>2.5</v>
      </c>
    </row>
    <row r="31" spans="1:5" s="34" customFormat="1" ht="15.75" thickBot="1">
      <c r="A31" s="33" t="s">
        <v>66</v>
      </c>
      <c r="B31" s="33"/>
      <c r="C31" s="33">
        <v>8026.72</v>
      </c>
      <c r="D31" s="33" t="s">
        <v>9</v>
      </c>
      <c r="E31" s="33">
        <v>16969.8</v>
      </c>
    </row>
    <row r="32" spans="1:5" ht="15.75" thickBot="1">
      <c r="A32" s="30" t="s">
        <v>67</v>
      </c>
      <c r="B32" s="30"/>
      <c r="C32" s="28">
        <v>8026.72</v>
      </c>
      <c r="D32" s="28"/>
      <c r="E32" s="28">
        <v>16969.8</v>
      </c>
    </row>
    <row r="33" spans="1:5" s="34" customFormat="1" ht="15.75" thickBot="1">
      <c r="A33" s="33" t="s">
        <v>68</v>
      </c>
      <c r="B33" s="33"/>
      <c r="C33" s="33">
        <v>11535.79</v>
      </c>
      <c r="D33" s="33" t="s">
        <v>9</v>
      </c>
      <c r="E33" s="33">
        <v>16964.400000000001</v>
      </c>
    </row>
    <row r="34" spans="1:5" ht="15.75" thickBot="1">
      <c r="A34" s="30" t="s">
        <v>69</v>
      </c>
      <c r="B34" s="30"/>
      <c r="C34" s="28">
        <v>11535.79</v>
      </c>
      <c r="D34" s="28"/>
      <c r="E34" s="28">
        <v>16964.400000000001</v>
      </c>
    </row>
    <row r="35" spans="1:5" s="34" customFormat="1" ht="15.75" thickBot="1">
      <c r="A35" s="33" t="s">
        <v>70</v>
      </c>
      <c r="B35" s="33"/>
      <c r="C35" s="33">
        <v>21042.54</v>
      </c>
      <c r="D35" s="33" t="s">
        <v>9</v>
      </c>
      <c r="E35" s="33">
        <v>16969.8</v>
      </c>
    </row>
    <row r="36" spans="1:5" ht="15.75" thickBot="1">
      <c r="A36" s="30" t="s">
        <v>71</v>
      </c>
      <c r="B36" s="30"/>
      <c r="C36" s="28">
        <v>21042.54</v>
      </c>
      <c r="D36" s="28"/>
      <c r="E36" s="28">
        <v>16969.8</v>
      </c>
    </row>
    <row r="37" spans="1:5" s="34" customFormat="1" ht="15.75" thickBot="1">
      <c r="A37" s="33" t="s">
        <v>72</v>
      </c>
      <c r="B37" s="33"/>
      <c r="C37" s="33">
        <v>27482.34</v>
      </c>
      <c r="D37" s="33" t="s">
        <v>9</v>
      </c>
      <c r="E37" s="33">
        <v>16964.400000000001</v>
      </c>
    </row>
    <row r="38" spans="1:5" ht="15.75" thickBot="1">
      <c r="A38" s="30" t="s">
        <v>73</v>
      </c>
      <c r="B38" s="30"/>
      <c r="C38" s="28">
        <v>27482.34</v>
      </c>
      <c r="D38" s="28"/>
      <c r="E38" s="28">
        <v>16964.400000000001</v>
      </c>
    </row>
    <row r="39" spans="1:5" s="34" customFormat="1" ht="15.75" thickBot="1">
      <c r="A39" s="33" t="s">
        <v>74</v>
      </c>
      <c r="B39" s="33"/>
      <c r="C39" s="33">
        <v>47854.86</v>
      </c>
      <c r="D39" s="33" t="s">
        <v>9</v>
      </c>
      <c r="E39" s="33">
        <v>16969.8</v>
      </c>
    </row>
    <row r="40" spans="1:5" ht="15.75" thickBot="1">
      <c r="A40" s="30" t="s">
        <v>75</v>
      </c>
      <c r="B40" s="30"/>
      <c r="C40" s="28">
        <v>47854.86</v>
      </c>
      <c r="D40" s="28"/>
      <c r="E40" s="28">
        <v>16969.8</v>
      </c>
    </row>
    <row r="41" spans="1:5" s="34" customFormat="1" ht="15.75" thickBot="1">
      <c r="A41" s="33" t="s">
        <v>76</v>
      </c>
      <c r="B41" s="33"/>
      <c r="C41" s="33">
        <v>42241.38</v>
      </c>
      <c r="D41" s="33" t="s">
        <v>9</v>
      </c>
      <c r="E41" s="33">
        <v>16964.400000000001</v>
      </c>
    </row>
    <row r="42" spans="1:5" ht="15.75" thickBot="1">
      <c r="A42" s="30" t="s">
        <v>77</v>
      </c>
      <c r="B42" s="30"/>
      <c r="C42" s="28">
        <v>42241.38</v>
      </c>
      <c r="D42" s="28"/>
      <c r="E42" s="28">
        <v>16964.400000000001</v>
      </c>
    </row>
    <row r="43" spans="1:5" s="34" customFormat="1" ht="15.75" thickBot="1">
      <c r="A43" s="33" t="s">
        <v>78</v>
      </c>
      <c r="B43" s="33"/>
      <c r="C43" s="33">
        <v>64804.01</v>
      </c>
      <c r="D43" s="33" t="s">
        <v>9</v>
      </c>
      <c r="E43" s="33">
        <v>16964.400000000001</v>
      </c>
    </row>
    <row r="44" spans="1:5" ht="15.75" thickBot="1">
      <c r="A44" s="30" t="s">
        <v>79</v>
      </c>
      <c r="B44" s="30"/>
      <c r="C44" s="28">
        <v>64804.01</v>
      </c>
      <c r="D44" s="28"/>
      <c r="E44" s="28">
        <v>16964.400000000001</v>
      </c>
    </row>
    <row r="45" spans="1:5" s="34" customFormat="1" ht="15.75" thickBot="1">
      <c r="A45" s="33" t="s">
        <v>80</v>
      </c>
      <c r="B45" s="33"/>
      <c r="C45" s="33">
        <v>60412.49</v>
      </c>
      <c r="D45" s="33" t="s">
        <v>9</v>
      </c>
      <c r="E45" s="33">
        <v>16969.8</v>
      </c>
    </row>
    <row r="46" spans="1:5" ht="15.75" thickBot="1">
      <c r="A46" s="30" t="s">
        <v>81</v>
      </c>
      <c r="B46" s="30"/>
      <c r="C46" s="28">
        <v>60412.49</v>
      </c>
      <c r="D46" s="28"/>
      <c r="E46" s="28">
        <v>16969.8</v>
      </c>
    </row>
    <row r="47" spans="1:5" s="34" customFormat="1" ht="15.75" thickBot="1">
      <c r="A47" s="33" t="s">
        <v>82</v>
      </c>
      <c r="B47" s="33"/>
      <c r="C47" s="33">
        <v>1289.7</v>
      </c>
      <c r="D47" s="33" t="s">
        <v>9</v>
      </c>
      <c r="E47" s="33">
        <v>16969.8</v>
      </c>
    </row>
    <row r="48" spans="1:5" ht="15.75" thickBot="1">
      <c r="A48" s="30" t="s">
        <v>83</v>
      </c>
      <c r="B48" s="30"/>
      <c r="C48" s="28">
        <v>1289.7</v>
      </c>
      <c r="D48" s="28"/>
      <c r="E48" s="28">
        <v>16969.8</v>
      </c>
    </row>
    <row r="49" spans="1:5" s="34" customFormat="1" ht="15.75" thickBot="1">
      <c r="A49" s="33" t="s">
        <v>84</v>
      </c>
      <c r="B49" s="33"/>
      <c r="C49" s="33">
        <v>1357.15</v>
      </c>
      <c r="D49" s="33" t="s">
        <v>9</v>
      </c>
      <c r="E49" s="33">
        <v>16964.400000000001</v>
      </c>
    </row>
    <row r="50" spans="1:5" ht="15.75" thickBot="1">
      <c r="A50" s="30" t="s">
        <v>85</v>
      </c>
      <c r="B50" s="30"/>
      <c r="C50" s="28">
        <v>1357.15</v>
      </c>
      <c r="D50" s="28"/>
      <c r="E50" s="28">
        <v>16964.400000000001</v>
      </c>
    </row>
    <row r="51" spans="1:5" s="34" customFormat="1" ht="15.75" thickBot="1">
      <c r="A51" s="33" t="s">
        <v>86</v>
      </c>
      <c r="B51" s="33"/>
      <c r="C51" s="33">
        <v>1018.18</v>
      </c>
      <c r="D51" s="33" t="s">
        <v>9</v>
      </c>
      <c r="E51" s="33">
        <v>16969.8</v>
      </c>
    </row>
    <row r="52" spans="1:5" ht="15.75" thickBot="1">
      <c r="A52" s="30" t="s">
        <v>87</v>
      </c>
      <c r="B52" s="30"/>
      <c r="C52" s="28">
        <v>1018.18</v>
      </c>
      <c r="D52" s="28"/>
      <c r="E52" s="28">
        <v>16969.8</v>
      </c>
    </row>
    <row r="53" spans="1:5" s="34" customFormat="1" ht="15.75" thickBot="1">
      <c r="A53" s="33" t="s">
        <v>88</v>
      </c>
      <c r="B53" s="33"/>
      <c r="C53" s="33">
        <v>6616.12</v>
      </c>
      <c r="D53" s="33" t="s">
        <v>9</v>
      </c>
      <c r="E53" s="33">
        <v>16964.400000000001</v>
      </c>
    </row>
    <row r="54" spans="1:5" ht="15.75" thickBot="1">
      <c r="A54" s="30" t="s">
        <v>89</v>
      </c>
      <c r="B54" s="30"/>
      <c r="C54" s="28">
        <v>6616.12</v>
      </c>
      <c r="D54" s="28"/>
      <c r="E54" s="28">
        <v>16964.400000000001</v>
      </c>
    </row>
    <row r="55" spans="1:5" s="34" customFormat="1" ht="15.75" thickBot="1">
      <c r="A55" s="33" t="s">
        <v>33</v>
      </c>
      <c r="B55" s="33"/>
      <c r="C55" s="33">
        <v>1890.98</v>
      </c>
      <c r="D55" s="33" t="s">
        <v>34</v>
      </c>
      <c r="E55" s="33">
        <v>7</v>
      </c>
    </row>
    <row r="56" spans="1:5" ht="15.75" thickBot="1">
      <c r="A56" s="30" t="s">
        <v>90</v>
      </c>
      <c r="B56" s="30"/>
      <c r="C56" s="28">
        <v>1890.98</v>
      </c>
      <c r="D56" s="28"/>
      <c r="E56" s="28">
        <v>7</v>
      </c>
    </row>
    <row r="57" spans="1:5" s="34" customFormat="1" ht="15.75" thickBot="1">
      <c r="A57" s="33" t="s">
        <v>91</v>
      </c>
      <c r="B57" s="33"/>
      <c r="C57" s="33">
        <v>1328.09</v>
      </c>
      <c r="D57" s="33" t="s">
        <v>11</v>
      </c>
      <c r="E57" s="33">
        <v>1</v>
      </c>
    </row>
    <row r="58" spans="1:5" ht="15.75" thickBot="1">
      <c r="A58" s="30" t="s">
        <v>92</v>
      </c>
      <c r="B58" s="30"/>
      <c r="C58" s="28">
        <v>1328.09</v>
      </c>
      <c r="D58" s="28"/>
      <c r="E58" s="28">
        <v>1</v>
      </c>
    </row>
    <row r="59" spans="1:5" s="34" customFormat="1" ht="15.75" thickBot="1">
      <c r="A59" s="33" t="s">
        <v>93</v>
      </c>
      <c r="B59" s="33"/>
      <c r="C59" s="33">
        <v>6979.35</v>
      </c>
      <c r="D59" s="33" t="s">
        <v>10</v>
      </c>
      <c r="E59" s="33">
        <v>35</v>
      </c>
    </row>
    <row r="60" spans="1:5" ht="15.75" thickBot="1">
      <c r="A60" s="30" t="s">
        <v>94</v>
      </c>
      <c r="B60" s="30"/>
      <c r="C60" s="28">
        <v>6979.35</v>
      </c>
      <c r="D60" s="28"/>
      <c r="E60" s="28">
        <v>35</v>
      </c>
    </row>
    <row r="61" spans="1:5" s="34" customFormat="1" ht="15.75" thickBot="1">
      <c r="A61" s="33" t="s">
        <v>95</v>
      </c>
      <c r="B61" s="33"/>
      <c r="C61" s="33">
        <v>3014.55</v>
      </c>
      <c r="D61" s="33" t="s">
        <v>37</v>
      </c>
      <c r="E61" s="33">
        <v>21</v>
      </c>
    </row>
    <row r="62" spans="1:5" ht="15.75" thickBot="1">
      <c r="A62" s="30" t="s">
        <v>96</v>
      </c>
      <c r="B62" s="30"/>
      <c r="C62" s="28">
        <v>3014.55</v>
      </c>
      <c r="D62" s="28"/>
      <c r="E62" s="28">
        <v>21</v>
      </c>
    </row>
    <row r="63" spans="1:5" s="34" customFormat="1" ht="15.75" thickBot="1">
      <c r="A63" s="33" t="s">
        <v>97</v>
      </c>
      <c r="B63" s="33"/>
      <c r="C63" s="33">
        <v>1027.77</v>
      </c>
      <c r="D63" s="33" t="s">
        <v>98</v>
      </c>
      <c r="E63" s="33">
        <v>3</v>
      </c>
    </row>
    <row r="64" spans="1:5" ht="15.75" thickBot="1">
      <c r="A64" s="30" t="s">
        <v>99</v>
      </c>
      <c r="B64" s="30"/>
      <c r="C64" s="28">
        <v>1027.77</v>
      </c>
      <c r="D64" s="28"/>
      <c r="E64" s="28">
        <v>3</v>
      </c>
    </row>
    <row r="65" spans="1:5" s="34" customFormat="1" ht="15.75" thickBot="1">
      <c r="A65" s="33" t="s">
        <v>100</v>
      </c>
      <c r="B65" s="33"/>
      <c r="C65" s="33">
        <v>1243.06</v>
      </c>
      <c r="D65" s="33" t="s">
        <v>36</v>
      </c>
      <c r="E65" s="33">
        <v>2</v>
      </c>
    </row>
    <row r="66" spans="1:5" ht="15.75" thickBot="1">
      <c r="A66" s="30" t="s">
        <v>101</v>
      </c>
      <c r="B66" s="30"/>
      <c r="C66" s="28">
        <v>1243.06</v>
      </c>
      <c r="D66" s="28"/>
      <c r="E66" s="28">
        <v>2</v>
      </c>
    </row>
    <row r="67" spans="1:5" s="34" customFormat="1" ht="15.75" thickBot="1">
      <c r="A67" s="33" t="s">
        <v>102</v>
      </c>
      <c r="B67" s="33"/>
      <c r="C67" s="33">
        <v>330.74</v>
      </c>
      <c r="D67" s="33" t="s">
        <v>11</v>
      </c>
      <c r="E67" s="33">
        <v>1</v>
      </c>
    </row>
    <row r="68" spans="1:5" ht="15.75" thickBot="1">
      <c r="A68" s="30" t="s">
        <v>103</v>
      </c>
      <c r="B68" s="30"/>
      <c r="C68" s="28">
        <v>330.74</v>
      </c>
      <c r="D68" s="28"/>
      <c r="E68" s="28">
        <v>1</v>
      </c>
    </row>
    <row r="69" spans="1:5" ht="15.75" thickBot="1">
      <c r="A69" s="30" t="s">
        <v>104</v>
      </c>
      <c r="B69" s="30"/>
      <c r="C69" s="28">
        <v>405647.41</v>
      </c>
      <c r="D69" s="28"/>
      <c r="E69" s="28">
        <v>274349.26999999996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2019-01-31T07:34:52Z</cp:lastPrinted>
  <dcterms:created xsi:type="dcterms:W3CDTF">2018-02-13T05:54:21Z</dcterms:created>
  <dcterms:modified xsi:type="dcterms:W3CDTF">2019-02-28T05:56:39Z</dcterms:modified>
</cp:coreProperties>
</file>