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  <sheet name="Лист2" sheetId="2" r:id="rId2"/>
  </sheets>
  <definedNames>
    <definedName name="_xlnm.Print_Area" localSheetId="0">Лист1!$A$1:$F$73</definedName>
  </definedNames>
  <calcPr calcId="124519"/>
</workbook>
</file>

<file path=xl/calcChain.xml><?xml version="1.0" encoding="utf-8"?>
<calcChain xmlns="http://schemas.openxmlformats.org/spreadsheetml/2006/main">
  <c r="C73" i="1"/>
  <c r="C72"/>
  <c r="C71"/>
  <c r="C70"/>
  <c r="C61"/>
  <c r="C50"/>
  <c r="C29"/>
  <c r="C36"/>
  <c r="B47"/>
  <c r="B48"/>
  <c r="B49"/>
  <c r="B50"/>
  <c r="C19"/>
  <c r="C8"/>
  <c r="C68"/>
  <c r="C59"/>
  <c r="C56"/>
  <c r="C53"/>
  <c r="C22"/>
  <c r="C16"/>
  <c r="C13"/>
  <c r="C10"/>
  <c r="C9" s="1"/>
  <c r="C11" s="1"/>
  <c r="C67" l="1"/>
  <c r="B36"/>
  <c r="B61" l="1"/>
  <c r="B59"/>
  <c r="B56"/>
  <c r="B53"/>
  <c r="B19"/>
  <c r="B16"/>
  <c r="B13"/>
  <c r="B68" l="1"/>
  <c r="B67" s="1"/>
  <c r="B70" s="1"/>
</calcChain>
</file>

<file path=xl/sharedStrings.xml><?xml version="1.0" encoding="utf-8"?>
<sst xmlns="http://schemas.openxmlformats.org/spreadsheetml/2006/main" count="205" uniqueCount="98">
  <si>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</si>
  <si>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</si>
  <si>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</si>
  <si>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</si>
  <si>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</si>
  <si>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</si>
  <si>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</si>
  <si>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</si>
  <si>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</si>
  <si>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</si>
  <si>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</si>
  <si>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</si>
  <si>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</si>
  <si>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</si>
  <si>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</si>
  <si>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</si>
  <si>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</si>
  <si>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</si>
  <si>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</si>
  <si>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</si>
  <si>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</si>
  <si>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</si>
  <si>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</si>
  <si>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</si>
  <si>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</si>
  <si>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Выезд а/машины по заявке</t>
  </si>
  <si>
    <t>выезд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</si>
  <si>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</si>
  <si>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</si>
  <si>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</si>
  <si>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</si>
  <si>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</si>
  <si>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</si>
  <si>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</si>
  <si>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</si>
  <si>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</si>
  <si>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</si>
  <si>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сброс воздуха с системы отопления</t>
  </si>
  <si>
    <t>Адрес: ул. Дивизионная, д. 2</t>
  </si>
  <si>
    <t>замена эл. лампочки накаливания</t>
  </si>
  <si>
    <t>1м</t>
  </si>
  <si>
    <t>осмотр подвала</t>
  </si>
  <si>
    <t>раз</t>
  </si>
  <si>
    <t>Старшие по дому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</si>
  <si>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</si>
  <si>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</si>
  <si>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</si>
  <si>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</si>
  <si>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</si>
  <si>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</si>
  <si>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</si>
  <si>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</si>
  <si>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Орг-ция мест накоп. ртуть содержащих ламп 1,2 кв.</t>
  </si>
  <si>
    <t>Орг-ция мест накоп.ртуть содерж-х ламп 3,4 кв.2018</t>
  </si>
  <si>
    <t>Отогрев стояков</t>
  </si>
  <si>
    <t>Очистка канализационной сети</t>
  </si>
  <si>
    <t>Прочистка вентиляции</t>
  </si>
  <si>
    <t>Ремонт вентилей д.20-32</t>
  </si>
  <si>
    <t>Смена стекол</t>
  </si>
  <si>
    <t>Смена труб ХВС д.32</t>
  </si>
  <si>
    <t>Содержание ДРС 1,2 кв. 2018 г. коэф. 0,8</t>
  </si>
  <si>
    <t>Содержание ДРС 3,4 кв. 2018 г. к=0,8</t>
  </si>
  <si>
    <t>ТО газового оборудования к=0,6;0,8;0,85;0,9;1( 1,2</t>
  </si>
  <si>
    <t>Тех.обслуживание газового оборудования.К= 0,6;0,8;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</si>
  <si>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</si>
  <si>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</si>
  <si>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</si>
  <si>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</si>
  <si>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</si>
  <si>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</si>
  <si>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Утепление подвальных дверей и  тех. окон</t>
  </si>
  <si>
    <t>п/м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</si>
  <si>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</si>
  <si>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</si>
  <si>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</si>
  <si>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</si>
  <si>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демонтаж старого провода</t>
  </si>
  <si>
    <t>1 шт</t>
  </si>
  <si>
    <t>замена светильников с лампой накаливания</t>
  </si>
  <si>
    <t>покраска забора</t>
  </si>
  <si>
    <t>прочистка вентиляционных каналов</t>
  </si>
  <si>
    <t>прочистка канализационной сети внутренней</t>
  </si>
  <si>
    <t>ремонт шиферной кровли</t>
  </si>
  <si>
    <t>1 м2</t>
  </si>
  <si>
    <t>сброс воздуха со стояков отопления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</si>
  <si>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</si>
  <si>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</si>
  <si>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</si>
  <si>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</si>
  <si>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</si>
  <si>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</si>
  <si>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ТО газового оборудования к=0,6;0,8;0,85;0,9;1( 1,2 кв.2018)</t>
  </si>
  <si>
    <t>Тех.обслуживание газового оборудования.К= 0,6;0,8;0,85;0,9;1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</si>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</sst>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0" fontId="4" fillId="0" borderId="0" xfId="0" applyFont="1"/>
    <xf numFmtId="43" fontId="4" fillId="0" borderId="2" xfId="1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topLeftCell="A61" workbookViewId="0">
      <selection activeCell="A8" sqref="A8"/>
    </sheetView>
  </sheetViews>
  <sheetFormatPr defaultRowHeight="15" outlineLevelRow="1"/>
  <cols>
    <col min="1" max="1" width="59.5703125" style="16" customWidth="1"/>
    <col min="2" max="2" width="15.5703125" style="3" hidden="1" customWidth="1"/>
    <col min="3" max="3" width="17.28515625" style="4" customWidth="1"/>
    <col min="4" max="4" width="12.140625" style="4" customWidth="1"/>
    <col min="5" max="5" width="19.85546875" style="38" customWidth="1"/>
    <col min="6" max="6" width="0" style="1" hidden="1" customWidth="1"/>
    <col min="7" max="16384" width="9.140625" style="1"/>
  </cols>
  <sheetData>
    <row r="1" spans="1:5" ht="66.75" customHeight="1">
      <c r="A1" s="39" t="s">
        <v>0</v>
      </c>
      <c r="B1" s="39"/>
      <c r="C1" s="39"/>
      <c r="D1" s="39"/>
      <c r="E1" s="39"/>
    </row>
    <row r="2" spans="1:5">
      <c r="A2" s="7" t="s">
        <v>38</v>
      </c>
      <c r="B2" s="8" t="s">
        <v>1</v>
      </c>
      <c r="C2" s="41" t="s">
        <v>85</v>
      </c>
      <c r="D2" s="41"/>
      <c r="E2" s="41"/>
    </row>
    <row r="3" spans="1:5" ht="57">
      <c r="A3" s="5" t="s">
        <v>2</v>
      </c>
      <c r="B3" s="6" t="s">
        <v>3</v>
      </c>
      <c r="C3" s="21" t="s">
        <v>36</v>
      </c>
      <c r="D3" s="18" t="s">
        <v>4</v>
      </c>
      <c r="E3" s="21" t="s">
        <v>5</v>
      </c>
    </row>
    <row r="4" spans="1:5">
      <c r="A4" s="5" t="s">
        <v>86</v>
      </c>
      <c r="B4" s="6"/>
      <c r="C4" s="21">
        <v>-1238198.33</v>
      </c>
      <c r="D4" s="18"/>
      <c r="E4" s="21"/>
    </row>
    <row r="5" spans="1:5">
      <c r="A5" s="42" t="s">
        <v>90</v>
      </c>
      <c r="B5" s="43"/>
      <c r="C5" s="43"/>
      <c r="D5" s="43"/>
      <c r="E5" s="44"/>
    </row>
    <row r="6" spans="1:5">
      <c r="A6" s="5" t="s">
        <v>87</v>
      </c>
      <c r="B6" s="6"/>
      <c r="C6" s="21">
        <v>1074894</v>
      </c>
      <c r="D6" s="18"/>
      <c r="E6" s="21"/>
    </row>
    <row r="7" spans="1:5">
      <c r="A7" s="5" t="s">
        <v>88</v>
      </c>
      <c r="B7" s="6"/>
      <c r="C7" s="21">
        <v>995406.55</v>
      </c>
      <c r="D7" s="18"/>
      <c r="E7" s="21"/>
    </row>
    <row r="8" spans="1:5">
      <c r="A8" s="5" t="s">
        <v>97</v>
      </c>
      <c r="B8" s="6"/>
      <c r="C8" s="21">
        <f>C7-C6</f>
        <v>-79487.449999999953</v>
      </c>
      <c r="D8" s="18"/>
      <c r="E8" s="21"/>
    </row>
    <row r="9" spans="1:5">
      <c r="A9" s="5" t="s">
        <v>6</v>
      </c>
      <c r="B9" s="6"/>
      <c r="C9" s="21">
        <f>C10</f>
        <v>6343.68</v>
      </c>
      <c r="D9" s="18"/>
      <c r="E9" s="21"/>
    </row>
    <row r="10" spans="1:5">
      <c r="A10" s="29" t="s">
        <v>7</v>
      </c>
      <c r="B10" s="30"/>
      <c r="C10" s="31">
        <f>528.64*12</f>
        <v>6343.68</v>
      </c>
      <c r="D10" s="18"/>
      <c r="E10" s="31"/>
    </row>
    <row r="11" spans="1:5">
      <c r="A11" s="7" t="s">
        <v>89</v>
      </c>
      <c r="B11" s="8"/>
      <c r="C11" s="22">
        <f>C6+C9</f>
        <v>1081237.68</v>
      </c>
      <c r="D11" s="25"/>
      <c r="E11" s="11"/>
    </row>
    <row r="12" spans="1:5">
      <c r="A12" s="40" t="s">
        <v>8</v>
      </c>
      <c r="B12" s="40"/>
      <c r="C12" s="40"/>
      <c r="D12" s="40"/>
      <c r="E12" s="40"/>
    </row>
    <row r="13" spans="1:5" ht="29.25" thickBot="1">
      <c r="A13" s="9" t="s">
        <v>15</v>
      </c>
      <c r="B13" s="8">
        <f>B14</f>
        <v>0</v>
      </c>
      <c r="C13" s="22">
        <f>C14+C15</f>
        <v>169835.94</v>
      </c>
      <c r="D13" s="25"/>
      <c r="E13" s="11"/>
    </row>
    <row r="14" spans="1:5" s="26" customFormat="1" ht="15.75" thickBot="1">
      <c r="A14" s="28" t="s">
        <v>68</v>
      </c>
      <c r="B14" s="28"/>
      <c r="C14" s="28">
        <v>87909.66</v>
      </c>
      <c r="D14" s="34" t="s">
        <v>9</v>
      </c>
      <c r="E14" s="35">
        <v>23013</v>
      </c>
    </row>
    <row r="15" spans="1:5" s="26" customFormat="1" ht="15.75" thickBot="1">
      <c r="A15" s="28" t="s">
        <v>69</v>
      </c>
      <c r="B15" s="28"/>
      <c r="C15" s="28">
        <v>81926.28</v>
      </c>
      <c r="D15" s="34" t="s">
        <v>9</v>
      </c>
      <c r="E15" s="35">
        <v>23013</v>
      </c>
    </row>
    <row r="16" spans="1:5" ht="29.25" thickBot="1">
      <c r="A16" s="9" t="s">
        <v>16</v>
      </c>
      <c r="B16" s="8">
        <f>B18</f>
        <v>0</v>
      </c>
      <c r="C16" s="22">
        <f>C18+C17</f>
        <v>65817.179999999993</v>
      </c>
      <c r="D16" s="25"/>
      <c r="E16" s="11"/>
    </row>
    <row r="17" spans="1:5" s="26" customFormat="1" ht="15.75" thickBot="1">
      <c r="A17" s="28" t="s">
        <v>64</v>
      </c>
      <c r="B17" s="28"/>
      <c r="C17" s="28">
        <v>28536.12</v>
      </c>
      <c r="D17" s="34" t="s">
        <v>9</v>
      </c>
      <c r="E17" s="35">
        <v>23013</v>
      </c>
    </row>
    <row r="18" spans="1:5" s="26" customFormat="1" ht="15.75" thickBot="1">
      <c r="A18" s="28" t="s">
        <v>65</v>
      </c>
      <c r="B18" s="28"/>
      <c r="C18" s="28">
        <v>37281.06</v>
      </c>
      <c r="D18" s="34" t="s">
        <v>9</v>
      </c>
      <c r="E18" s="35">
        <v>23013</v>
      </c>
    </row>
    <row r="19" spans="1:5" ht="29.25" thickBot="1">
      <c r="A19" s="9" t="s">
        <v>17</v>
      </c>
      <c r="B19" s="10" t="e">
        <f>B20+#REF!</f>
        <v>#REF!</v>
      </c>
      <c r="C19" s="22">
        <f>C20+C21</f>
        <v>120458.2</v>
      </c>
      <c r="D19" s="12"/>
      <c r="E19" s="11"/>
    </row>
    <row r="20" spans="1:5" s="26" customFormat="1" ht="15.75" thickBot="1">
      <c r="A20" s="28" t="s">
        <v>48</v>
      </c>
      <c r="B20" s="28"/>
      <c r="C20" s="28">
        <v>59987</v>
      </c>
      <c r="D20" s="34" t="s">
        <v>18</v>
      </c>
      <c r="E20" s="35">
        <v>1115</v>
      </c>
    </row>
    <row r="21" spans="1:5" s="26" customFormat="1" ht="15.75" thickBot="1">
      <c r="A21" s="28" t="s">
        <v>49</v>
      </c>
      <c r="B21" s="28"/>
      <c r="C21" s="28">
        <v>60471.199999999997</v>
      </c>
      <c r="D21" s="34" t="s">
        <v>18</v>
      </c>
      <c r="E21" s="35">
        <v>1124</v>
      </c>
    </row>
    <row r="22" spans="1:5" ht="43.5" thickBot="1">
      <c r="A22" s="9" t="s">
        <v>19</v>
      </c>
      <c r="B22" s="8"/>
      <c r="C22" s="22">
        <f>C23+C24+C25+C26+C27+C28</f>
        <v>18778.599999999999</v>
      </c>
      <c r="D22" s="25"/>
      <c r="E22" s="11"/>
    </row>
    <row r="23" spans="1:5" s="26" customFormat="1" ht="15.75" thickBot="1">
      <c r="A23" s="28" t="s">
        <v>50</v>
      </c>
      <c r="B23" s="28"/>
      <c r="C23" s="28">
        <v>1841.04</v>
      </c>
      <c r="D23" s="34" t="s">
        <v>9</v>
      </c>
      <c r="E23" s="35">
        <v>23013</v>
      </c>
    </row>
    <row r="24" spans="1:5" s="26" customFormat="1" ht="15.75" thickBot="1">
      <c r="A24" s="28" t="s">
        <v>51</v>
      </c>
      <c r="B24" s="28"/>
      <c r="C24" s="28">
        <v>2071.17</v>
      </c>
      <c r="D24" s="34" t="s">
        <v>9</v>
      </c>
      <c r="E24" s="35">
        <v>23013</v>
      </c>
    </row>
    <row r="25" spans="1:5" s="26" customFormat="1" ht="15.75" thickBot="1">
      <c r="A25" s="28" t="s">
        <v>72</v>
      </c>
      <c r="B25" s="28"/>
      <c r="C25" s="28">
        <v>1748.98</v>
      </c>
      <c r="D25" s="34" t="s">
        <v>9</v>
      </c>
      <c r="E25" s="35">
        <v>23013</v>
      </c>
    </row>
    <row r="26" spans="1:5" s="26" customFormat="1" ht="15.75" thickBot="1">
      <c r="A26" s="28" t="s">
        <v>73</v>
      </c>
      <c r="B26" s="28"/>
      <c r="C26" s="28">
        <v>1841.04</v>
      </c>
      <c r="D26" s="34" t="s">
        <v>9</v>
      </c>
      <c r="E26" s="35">
        <v>23013</v>
      </c>
    </row>
    <row r="27" spans="1:5" s="26" customFormat="1" ht="15.75" thickBot="1">
      <c r="A27" s="28" t="s">
        <v>74</v>
      </c>
      <c r="B27" s="28"/>
      <c r="C27" s="28">
        <v>2301.3000000000002</v>
      </c>
      <c r="D27" s="34" t="s">
        <v>9</v>
      </c>
      <c r="E27" s="35">
        <v>23013</v>
      </c>
    </row>
    <row r="28" spans="1:5" s="26" customFormat="1" ht="15.75" thickBot="1">
      <c r="A28" s="28" t="s">
        <v>75</v>
      </c>
      <c r="B28" s="28"/>
      <c r="C28" s="28">
        <v>8975.07</v>
      </c>
      <c r="D28" s="34" t="s">
        <v>9</v>
      </c>
      <c r="E28" s="35">
        <v>23013</v>
      </c>
    </row>
    <row r="29" spans="1:5" ht="43.5" outlineLevel="1" thickBot="1">
      <c r="A29" s="9" t="s">
        <v>20</v>
      </c>
      <c r="B29" s="17"/>
      <c r="C29" s="23">
        <f>C30+C31+C32+C33+C34+C35</f>
        <v>4765.6799999999994</v>
      </c>
      <c r="D29" s="19"/>
      <c r="E29" s="36"/>
    </row>
    <row r="30" spans="1:5" s="26" customFormat="1" ht="15.75" thickBot="1">
      <c r="A30" s="28" t="s">
        <v>58</v>
      </c>
      <c r="B30" s="28"/>
      <c r="C30" s="28">
        <v>1202.31</v>
      </c>
      <c r="D30" s="34" t="s">
        <v>9</v>
      </c>
      <c r="E30" s="35">
        <v>1.77</v>
      </c>
    </row>
    <row r="31" spans="1:5" s="26" customFormat="1" ht="15.75" thickBot="1">
      <c r="A31" s="28" t="s">
        <v>70</v>
      </c>
      <c r="B31" s="28"/>
      <c r="C31" s="28">
        <v>2095.1999999999998</v>
      </c>
      <c r="D31" s="34" t="s">
        <v>71</v>
      </c>
      <c r="E31" s="35">
        <v>60</v>
      </c>
    </row>
    <row r="32" spans="1:5" s="26" customFormat="1" ht="15.75" thickBot="1">
      <c r="A32" s="28" t="s">
        <v>76</v>
      </c>
      <c r="B32" s="28"/>
      <c r="C32" s="28">
        <v>130.79</v>
      </c>
      <c r="D32" s="34" t="s">
        <v>77</v>
      </c>
      <c r="E32" s="35">
        <v>1</v>
      </c>
    </row>
    <row r="33" spans="1:6" s="26" customFormat="1" ht="15.75" thickBot="1">
      <c r="A33" s="28" t="s">
        <v>78</v>
      </c>
      <c r="B33" s="28"/>
      <c r="C33" s="28">
        <v>839.34</v>
      </c>
      <c r="D33" s="34" t="s">
        <v>11</v>
      </c>
      <c r="E33" s="35">
        <v>2</v>
      </c>
    </row>
    <row r="34" spans="1:6" s="26" customFormat="1" ht="15.75" thickBot="1">
      <c r="A34" s="28" t="s">
        <v>39</v>
      </c>
      <c r="B34" s="28"/>
      <c r="C34" s="28">
        <v>86.93</v>
      </c>
      <c r="D34" s="34" t="s">
        <v>11</v>
      </c>
      <c r="E34" s="35">
        <v>1</v>
      </c>
    </row>
    <row r="35" spans="1:6" s="26" customFormat="1" ht="15.75" thickBot="1">
      <c r="A35" s="28" t="s">
        <v>82</v>
      </c>
      <c r="B35" s="28"/>
      <c r="C35" s="28">
        <v>411.11</v>
      </c>
      <c r="D35" s="34" t="s">
        <v>83</v>
      </c>
      <c r="E35" s="35">
        <v>1.2</v>
      </c>
    </row>
    <row r="36" spans="1:6" ht="57.75" thickBot="1">
      <c r="A36" s="9" t="s">
        <v>21</v>
      </c>
      <c r="B36" s="8" t="e">
        <f>SUM(#REF!)</f>
        <v>#REF!</v>
      </c>
      <c r="C36" s="22">
        <f>C37+C38+C39+C40+C41+C42+C43+C44+C45+C46</f>
        <v>19561.699999999997</v>
      </c>
      <c r="D36" s="25"/>
      <c r="E36" s="37"/>
      <c r="F36" s="2" t="s">
        <v>12</v>
      </c>
    </row>
    <row r="37" spans="1:6" s="26" customFormat="1" ht="15.75" thickBot="1">
      <c r="A37" s="28" t="s">
        <v>25</v>
      </c>
      <c r="B37" s="28"/>
      <c r="C37" s="28">
        <v>969.06</v>
      </c>
      <c r="D37" s="34" t="s">
        <v>26</v>
      </c>
      <c r="E37" s="35">
        <v>2</v>
      </c>
    </row>
    <row r="38" spans="1:6" s="26" customFormat="1" ht="15.75" thickBot="1">
      <c r="A38" s="28" t="s">
        <v>22</v>
      </c>
      <c r="B38" s="28"/>
      <c r="C38" s="28">
        <v>3237.44</v>
      </c>
      <c r="D38" s="34" t="s">
        <v>23</v>
      </c>
      <c r="E38" s="35">
        <v>4</v>
      </c>
    </row>
    <row r="39" spans="1:6" s="26" customFormat="1" ht="15.75" thickBot="1">
      <c r="A39" s="28" t="s">
        <v>54</v>
      </c>
      <c r="B39" s="28"/>
      <c r="C39" s="28">
        <v>1357.11</v>
      </c>
      <c r="D39" s="34" t="s">
        <v>40</v>
      </c>
      <c r="E39" s="35">
        <v>1</v>
      </c>
    </row>
    <row r="40" spans="1:6" s="26" customFormat="1" ht="15.75" thickBot="1">
      <c r="A40" s="28" t="s">
        <v>55</v>
      </c>
      <c r="B40" s="28"/>
      <c r="C40" s="28">
        <v>5052.6000000000004</v>
      </c>
      <c r="D40" s="34" t="s">
        <v>10</v>
      </c>
      <c r="E40" s="35">
        <v>18</v>
      </c>
    </row>
    <row r="41" spans="1:6" s="26" customFormat="1" ht="15.75" thickBot="1">
      <c r="A41" s="28" t="s">
        <v>57</v>
      </c>
      <c r="B41" s="28"/>
      <c r="C41" s="28">
        <v>383.63</v>
      </c>
      <c r="D41" s="34" t="s">
        <v>11</v>
      </c>
      <c r="E41" s="35">
        <v>1</v>
      </c>
    </row>
    <row r="42" spans="1:6" s="26" customFormat="1" ht="15.75" thickBot="1">
      <c r="A42" s="28" t="s">
        <v>59</v>
      </c>
      <c r="B42" s="28"/>
      <c r="C42" s="28">
        <v>2555.66</v>
      </c>
      <c r="D42" s="34" t="s">
        <v>40</v>
      </c>
      <c r="E42" s="35">
        <v>2</v>
      </c>
    </row>
    <row r="43" spans="1:6" s="26" customFormat="1" ht="15.75" thickBot="1">
      <c r="A43" s="28" t="s">
        <v>41</v>
      </c>
      <c r="B43" s="28"/>
      <c r="C43" s="28">
        <v>1080.56</v>
      </c>
      <c r="D43" s="34" t="s">
        <v>42</v>
      </c>
      <c r="E43" s="35">
        <v>4</v>
      </c>
    </row>
    <row r="44" spans="1:6" s="26" customFormat="1" ht="15.75" thickBot="1">
      <c r="A44" s="28" t="s">
        <v>81</v>
      </c>
      <c r="B44" s="28"/>
      <c r="C44" s="28">
        <v>1196.46</v>
      </c>
      <c r="D44" s="34" t="s">
        <v>10</v>
      </c>
      <c r="E44" s="35">
        <v>6</v>
      </c>
    </row>
    <row r="45" spans="1:6" s="26" customFormat="1" ht="15.75" thickBot="1">
      <c r="A45" s="28" t="s">
        <v>37</v>
      </c>
      <c r="B45" s="28"/>
      <c r="C45" s="28">
        <v>1243.06</v>
      </c>
      <c r="D45" s="34" t="s">
        <v>23</v>
      </c>
      <c r="E45" s="35">
        <v>2</v>
      </c>
    </row>
    <row r="46" spans="1:6" s="26" customFormat="1" ht="15.75" thickBot="1">
      <c r="A46" s="28" t="s">
        <v>84</v>
      </c>
      <c r="B46" s="28"/>
      <c r="C46" s="28">
        <v>2486.12</v>
      </c>
      <c r="D46" s="34" t="s">
        <v>23</v>
      </c>
      <c r="E46" s="35">
        <v>4</v>
      </c>
    </row>
    <row r="47" spans="1:6" ht="28.5">
      <c r="A47" s="9" t="s">
        <v>24</v>
      </c>
      <c r="B47" s="8" t="e">
        <f>#REF!+#REF!</f>
        <v>#REF!</v>
      </c>
      <c r="C47" s="22">
        <v>0</v>
      </c>
      <c r="D47" s="25"/>
      <c r="E47" s="36">
        <v>4</v>
      </c>
    </row>
    <row r="48" spans="1:6" ht="28.5">
      <c r="A48" s="9" t="s">
        <v>27</v>
      </c>
      <c r="B48" s="8" t="e">
        <f>SUM(#REF!)</f>
        <v>#REF!</v>
      </c>
      <c r="C48" s="22">
        <v>0</v>
      </c>
      <c r="D48" s="25"/>
      <c r="E48" s="11"/>
    </row>
    <row r="49" spans="1:5" ht="28.5">
      <c r="A49" s="9" t="s">
        <v>28</v>
      </c>
      <c r="B49" s="8" t="e">
        <f>#REF!</f>
        <v>#REF!</v>
      </c>
      <c r="C49" s="22">
        <v>0</v>
      </c>
      <c r="D49" s="25"/>
      <c r="E49" s="11"/>
    </row>
    <row r="50" spans="1:5" ht="29.25" thickBot="1">
      <c r="A50" s="9" t="s">
        <v>29</v>
      </c>
      <c r="B50" s="8" t="e">
        <f>#REF!+#REF!</f>
        <v>#REF!</v>
      </c>
      <c r="C50" s="22">
        <f>C51+C52</f>
        <v>789.54</v>
      </c>
      <c r="D50" s="25"/>
      <c r="E50" s="11"/>
    </row>
    <row r="51" spans="1:5" s="26" customFormat="1" ht="15.75" thickBot="1">
      <c r="A51" s="28" t="s">
        <v>56</v>
      </c>
      <c r="B51" s="28"/>
      <c r="C51" s="28">
        <v>375.34</v>
      </c>
      <c r="D51" s="34" t="s">
        <v>10</v>
      </c>
      <c r="E51" s="35">
        <v>1.2</v>
      </c>
    </row>
    <row r="52" spans="1:5" s="26" customFormat="1" ht="15.75" thickBot="1">
      <c r="A52" s="28" t="s">
        <v>80</v>
      </c>
      <c r="B52" s="28"/>
      <c r="C52" s="28">
        <v>414.2</v>
      </c>
      <c r="D52" s="34" t="s">
        <v>10</v>
      </c>
      <c r="E52" s="35">
        <v>10</v>
      </c>
    </row>
    <row r="53" spans="1:5" ht="29.25" thickBot="1">
      <c r="A53" s="9" t="s">
        <v>30</v>
      </c>
      <c r="B53" s="8">
        <f>B55</f>
        <v>0</v>
      </c>
      <c r="C53" s="22">
        <f>C54+C55</f>
        <v>9205.2000000000007</v>
      </c>
      <c r="D53" s="25"/>
      <c r="E53" s="20"/>
    </row>
    <row r="54" spans="1:5" s="26" customFormat="1" ht="15.75" thickBot="1">
      <c r="A54" s="28" t="s">
        <v>91</v>
      </c>
      <c r="B54" s="28"/>
      <c r="C54" s="28">
        <v>4372.47</v>
      </c>
      <c r="D54" s="34" t="s">
        <v>9</v>
      </c>
      <c r="E54" s="35">
        <v>23013</v>
      </c>
    </row>
    <row r="55" spans="1:5" s="26" customFormat="1" ht="15.75" thickBot="1">
      <c r="A55" s="28" t="s">
        <v>92</v>
      </c>
      <c r="B55" s="28"/>
      <c r="C55" s="28">
        <v>4832.7299999999996</v>
      </c>
      <c r="D55" s="34" t="s">
        <v>9</v>
      </c>
      <c r="E55" s="35">
        <v>23013</v>
      </c>
    </row>
    <row r="56" spans="1:5" ht="29.25" thickBot="1">
      <c r="A56" s="9" t="s">
        <v>31</v>
      </c>
      <c r="B56" s="8" t="e">
        <f>B58+#REF!</f>
        <v>#REF!</v>
      </c>
      <c r="C56" s="22">
        <f>C57+C58</f>
        <v>26533.989999999998</v>
      </c>
      <c r="D56" s="25"/>
      <c r="E56" s="11"/>
    </row>
    <row r="57" spans="1:5" s="26" customFormat="1" ht="15.75" thickBot="1">
      <c r="A57" s="28" t="s">
        <v>60</v>
      </c>
      <c r="B57" s="28"/>
      <c r="C57" s="28">
        <v>10885.15</v>
      </c>
      <c r="D57" s="34" t="s">
        <v>9</v>
      </c>
      <c r="E57" s="35">
        <v>23013</v>
      </c>
    </row>
    <row r="58" spans="1:5" s="26" customFormat="1" ht="15.75" thickBot="1">
      <c r="A58" s="28" t="s">
        <v>61</v>
      </c>
      <c r="B58" s="28"/>
      <c r="C58" s="28">
        <v>15648.84</v>
      </c>
      <c r="D58" s="34" t="s">
        <v>9</v>
      </c>
      <c r="E58" s="35">
        <v>23013</v>
      </c>
    </row>
    <row r="59" spans="1:5" ht="43.5" thickBot="1">
      <c r="A59" s="9" t="s">
        <v>32</v>
      </c>
      <c r="B59" s="8" t="e">
        <f>#REF!</f>
        <v>#REF!</v>
      </c>
      <c r="C59" s="22">
        <f>C60</f>
        <v>1584</v>
      </c>
      <c r="D59" s="25"/>
      <c r="E59" s="36"/>
    </row>
    <row r="60" spans="1:5" s="26" customFormat="1" ht="15.75" thickBot="1">
      <c r="A60" s="28" t="s">
        <v>35</v>
      </c>
      <c r="B60" s="28"/>
      <c r="C60" s="28">
        <v>1584</v>
      </c>
      <c r="D60" s="34" t="s">
        <v>9</v>
      </c>
      <c r="E60" s="35">
        <v>1100</v>
      </c>
    </row>
    <row r="61" spans="1:5" ht="57.75" thickBot="1">
      <c r="A61" s="9" t="s">
        <v>33</v>
      </c>
      <c r="B61" s="8" t="e">
        <f>SUM(#REF!)</f>
        <v>#REF!</v>
      </c>
      <c r="C61" s="22">
        <f>C62+C63+C64+C65+C66</f>
        <v>124140.64</v>
      </c>
      <c r="D61" s="25"/>
      <c r="E61" s="36"/>
    </row>
    <row r="62" spans="1:5" s="26" customFormat="1" ht="15.75" thickBot="1">
      <c r="A62" s="28" t="s">
        <v>52</v>
      </c>
      <c r="B62" s="28"/>
      <c r="C62" s="28">
        <v>391.22</v>
      </c>
      <c r="D62" s="34" t="s">
        <v>9</v>
      </c>
      <c r="E62" s="35">
        <v>23013</v>
      </c>
    </row>
    <row r="63" spans="1:5" s="26" customFormat="1" ht="15.75" thickBot="1">
      <c r="A63" s="28" t="s">
        <v>53</v>
      </c>
      <c r="B63" s="28"/>
      <c r="C63" s="28">
        <v>391.22</v>
      </c>
      <c r="D63" s="34" t="s">
        <v>9</v>
      </c>
      <c r="E63" s="35">
        <v>23013</v>
      </c>
    </row>
    <row r="64" spans="1:5" s="26" customFormat="1" ht="15.75" thickBot="1">
      <c r="A64" s="28" t="s">
        <v>66</v>
      </c>
      <c r="B64" s="28"/>
      <c r="C64" s="28">
        <v>64896.66</v>
      </c>
      <c r="D64" s="34" t="s">
        <v>9</v>
      </c>
      <c r="E64" s="35">
        <v>23013</v>
      </c>
    </row>
    <row r="65" spans="1:5" s="26" customFormat="1" ht="15.75" thickBot="1">
      <c r="A65" s="28" t="s">
        <v>67</v>
      </c>
      <c r="B65" s="28"/>
      <c r="C65" s="28">
        <v>57302.34</v>
      </c>
      <c r="D65" s="34" t="s">
        <v>9</v>
      </c>
      <c r="E65" s="35">
        <v>23013</v>
      </c>
    </row>
    <row r="66" spans="1:5" s="26" customFormat="1" ht="15.75" thickBot="1">
      <c r="A66" s="28" t="s">
        <v>79</v>
      </c>
      <c r="B66" s="28"/>
      <c r="C66" s="28">
        <v>1159.2</v>
      </c>
      <c r="D66" s="34" t="s">
        <v>9</v>
      </c>
      <c r="E66" s="35">
        <v>15</v>
      </c>
    </row>
    <row r="67" spans="1:5">
      <c r="A67" s="9" t="s">
        <v>34</v>
      </c>
      <c r="B67" s="8">
        <f>B68</f>
        <v>4067.7966101694919</v>
      </c>
      <c r="C67" s="22">
        <f>C68+C69</f>
        <v>35740.5</v>
      </c>
      <c r="D67" s="25"/>
      <c r="E67" s="36"/>
    </row>
    <row r="68" spans="1:5" ht="30">
      <c r="A68" s="13" t="s">
        <v>13</v>
      </c>
      <c r="B68" s="10">
        <f>C68/1.18</f>
        <v>4067.7966101694919</v>
      </c>
      <c r="C68" s="12">
        <f>E68*5*12</f>
        <v>4800</v>
      </c>
      <c r="D68" s="20" t="s">
        <v>14</v>
      </c>
      <c r="E68" s="11">
        <v>80</v>
      </c>
    </row>
    <row r="69" spans="1:5">
      <c r="A69" s="24" t="s">
        <v>43</v>
      </c>
      <c r="B69" s="10"/>
      <c r="C69" s="12">
        <v>30940.5</v>
      </c>
      <c r="D69" s="20"/>
      <c r="E69" s="11"/>
    </row>
    <row r="70" spans="1:5">
      <c r="A70" s="7" t="s">
        <v>93</v>
      </c>
      <c r="B70" s="14" t="e">
        <f>B13+B16+B19+#REF!+B36+B47+B48+B49+B50+B53+B56+B59+B61+B67</f>
        <v>#REF!</v>
      </c>
      <c r="C70" s="22">
        <f>C13++C16+C19+C22+C29+C36+C47+C48+C50+C53+C56+C59+C61</f>
        <v>561470.66999999993</v>
      </c>
      <c r="D70" s="25"/>
      <c r="E70" s="20"/>
    </row>
    <row r="71" spans="1:5">
      <c r="A71" s="7" t="s">
        <v>94</v>
      </c>
      <c r="B71" s="15"/>
      <c r="C71" s="22">
        <f>C70*1.18+C67</f>
        <v>698275.89059999993</v>
      </c>
      <c r="D71" s="25"/>
      <c r="E71" s="11"/>
    </row>
    <row r="72" spans="1:5">
      <c r="A72" s="7" t="s">
        <v>95</v>
      </c>
      <c r="B72" s="15"/>
      <c r="C72" s="22">
        <f>C4+C6+C9-C71</f>
        <v>-855236.54059999995</v>
      </c>
      <c r="D72" s="25"/>
      <c r="E72" s="11"/>
    </row>
    <row r="73" spans="1:5" ht="28.5">
      <c r="A73" s="9" t="s">
        <v>96</v>
      </c>
      <c r="B73" s="8"/>
      <c r="C73" s="22">
        <f>C72+C8</f>
        <v>-934723.9905999999</v>
      </c>
      <c r="D73" s="25"/>
      <c r="E73" s="11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86"/>
  <sheetViews>
    <sheetView topLeftCell="A63" workbookViewId="0">
      <selection activeCell="A74" sqref="A74:XFD74"/>
    </sheetView>
  </sheetViews>
  <sheetFormatPr defaultRowHeight="15"/>
  <cols>
    <col min="1" max="1" width="50.28515625" customWidth="1"/>
    <col min="2" max="2" width="35.85546875" style="26" hidden="1" customWidth="1"/>
  </cols>
  <sheetData>
    <row r="2" spans="1:5">
      <c r="A2" s="26"/>
      <c r="C2" s="26"/>
      <c r="D2" s="26"/>
      <c r="E2" s="26"/>
    </row>
    <row r="3" spans="1:5">
      <c r="A3" s="26"/>
      <c r="C3" s="26"/>
      <c r="D3" s="26"/>
      <c r="E3" s="26"/>
    </row>
    <row r="4" spans="1:5" ht="15.75" thickBot="1">
      <c r="A4" s="26"/>
      <c r="C4" s="26"/>
      <c r="D4" s="26"/>
      <c r="E4" s="26"/>
    </row>
    <row r="5" spans="1:5" ht="15.75" thickBot="1">
      <c r="A5" s="27" t="s">
        <v>44</v>
      </c>
      <c r="B5" s="27"/>
      <c r="C5" s="27" t="s">
        <v>45</v>
      </c>
      <c r="D5" s="27" t="s">
        <v>46</v>
      </c>
      <c r="E5" s="27" t="s">
        <v>47</v>
      </c>
    </row>
    <row r="6" spans="1:5" s="33" customFormat="1" ht="15.75" thickBot="1">
      <c r="A6" s="32" t="s">
        <v>48</v>
      </c>
      <c r="B6" s="32"/>
      <c r="C6" s="32">
        <v>59987</v>
      </c>
      <c r="D6" s="32" t="s">
        <v>18</v>
      </c>
      <c r="E6" s="32">
        <v>1115</v>
      </c>
    </row>
    <row r="7" spans="1:5" ht="15.75" thickBot="1">
      <c r="A7" s="28"/>
      <c r="B7" s="28"/>
      <c r="C7" s="28">
        <v>59987</v>
      </c>
      <c r="D7" s="28"/>
      <c r="E7" s="28">
        <v>1115</v>
      </c>
    </row>
    <row r="8" spans="1:5" s="33" customFormat="1" ht="15.75" thickBot="1">
      <c r="A8" s="32" t="s">
        <v>49</v>
      </c>
      <c r="B8" s="32"/>
      <c r="C8" s="32">
        <v>60471.199999999997</v>
      </c>
      <c r="D8" s="32" t="s">
        <v>18</v>
      </c>
      <c r="E8" s="32">
        <v>1124</v>
      </c>
    </row>
    <row r="9" spans="1:5" ht="15.75" thickBot="1">
      <c r="A9" s="28"/>
      <c r="B9" s="28"/>
      <c r="C9" s="28">
        <v>60471.199999999997</v>
      </c>
      <c r="D9" s="28"/>
      <c r="E9" s="28">
        <v>1124</v>
      </c>
    </row>
    <row r="10" spans="1:5" s="33" customFormat="1" ht="15.75" thickBot="1">
      <c r="A10" s="32" t="s">
        <v>25</v>
      </c>
      <c r="B10" s="32"/>
      <c r="C10" s="32">
        <v>969.06</v>
      </c>
      <c r="D10" s="32" t="s">
        <v>26</v>
      </c>
      <c r="E10" s="32">
        <v>2</v>
      </c>
    </row>
    <row r="11" spans="1:5" ht="15.75" thickBot="1">
      <c r="A11" s="28"/>
      <c r="B11" s="28"/>
      <c r="C11" s="28">
        <v>969.06</v>
      </c>
      <c r="D11" s="28"/>
      <c r="E11" s="28">
        <v>2</v>
      </c>
    </row>
    <row r="12" spans="1:5" s="33" customFormat="1" ht="15.75" thickBot="1">
      <c r="A12" s="32" t="s">
        <v>50</v>
      </c>
      <c r="B12" s="32"/>
      <c r="C12" s="32">
        <v>1841.04</v>
      </c>
      <c r="D12" s="32" t="s">
        <v>9</v>
      </c>
      <c r="E12" s="32">
        <v>23013</v>
      </c>
    </row>
    <row r="13" spans="1:5" ht="15.75" thickBot="1">
      <c r="A13" s="28"/>
      <c r="B13" s="28"/>
      <c r="C13" s="28">
        <v>1841.04</v>
      </c>
      <c r="D13" s="28"/>
      <c r="E13" s="28">
        <v>23013</v>
      </c>
    </row>
    <row r="14" spans="1:5" s="33" customFormat="1" ht="15.75" thickBot="1">
      <c r="A14" s="32" t="s">
        <v>51</v>
      </c>
      <c r="B14" s="32"/>
      <c r="C14" s="32">
        <v>2071.17</v>
      </c>
      <c r="D14" s="32" t="s">
        <v>9</v>
      </c>
      <c r="E14" s="32">
        <v>23013</v>
      </c>
    </row>
    <row r="15" spans="1:5" ht="15.75" thickBot="1">
      <c r="A15" s="28"/>
      <c r="B15" s="28"/>
      <c r="C15" s="28">
        <v>2071.17</v>
      </c>
      <c r="D15" s="28"/>
      <c r="E15" s="28">
        <v>23013</v>
      </c>
    </row>
    <row r="16" spans="1:5" s="33" customFormat="1" ht="15.75" thickBot="1">
      <c r="A16" s="32" t="s">
        <v>35</v>
      </c>
      <c r="B16" s="32"/>
      <c r="C16" s="32">
        <v>1584</v>
      </c>
      <c r="D16" s="32" t="s">
        <v>9</v>
      </c>
      <c r="E16" s="32">
        <v>1100</v>
      </c>
    </row>
    <row r="17" spans="1:5" ht="15.75" thickBot="1">
      <c r="A17" s="28"/>
      <c r="B17" s="28"/>
      <c r="C17" s="28">
        <v>1584</v>
      </c>
      <c r="D17" s="28"/>
      <c r="E17" s="28">
        <v>1100</v>
      </c>
    </row>
    <row r="18" spans="1:5" s="33" customFormat="1" ht="15.75" thickBot="1">
      <c r="A18" s="32" t="s">
        <v>22</v>
      </c>
      <c r="B18" s="32"/>
      <c r="C18" s="32">
        <v>3237.44</v>
      </c>
      <c r="D18" s="32" t="s">
        <v>23</v>
      </c>
      <c r="E18" s="32">
        <v>4</v>
      </c>
    </row>
    <row r="19" spans="1:5" ht="15.75" thickBot="1">
      <c r="A19" s="28"/>
      <c r="B19" s="28"/>
      <c r="C19" s="28">
        <v>3237.44</v>
      </c>
      <c r="D19" s="28"/>
      <c r="E19" s="28">
        <v>4</v>
      </c>
    </row>
    <row r="20" spans="1:5" s="33" customFormat="1" ht="15.75" thickBot="1">
      <c r="A20" s="32" t="s">
        <v>52</v>
      </c>
      <c r="B20" s="32"/>
      <c r="C20" s="32">
        <v>391.22</v>
      </c>
      <c r="D20" s="32" t="s">
        <v>9</v>
      </c>
      <c r="E20" s="32">
        <v>23013</v>
      </c>
    </row>
    <row r="21" spans="1:5" ht="15.75" thickBot="1">
      <c r="A21" s="28"/>
      <c r="B21" s="28"/>
      <c r="C21" s="28">
        <v>391.22</v>
      </c>
      <c r="D21" s="28"/>
      <c r="E21" s="28">
        <v>23013</v>
      </c>
    </row>
    <row r="22" spans="1:5" s="33" customFormat="1" ht="15.75" thickBot="1">
      <c r="A22" s="32" t="s">
        <v>53</v>
      </c>
      <c r="B22" s="32"/>
      <c r="C22" s="32">
        <v>391.22</v>
      </c>
      <c r="D22" s="32" t="s">
        <v>9</v>
      </c>
      <c r="E22" s="32">
        <v>23013</v>
      </c>
    </row>
    <row r="23" spans="1:5" ht="15.75" thickBot="1">
      <c r="A23" s="28"/>
      <c r="B23" s="28"/>
      <c r="C23" s="28">
        <v>391.22</v>
      </c>
      <c r="D23" s="28"/>
      <c r="E23" s="28">
        <v>23013</v>
      </c>
    </row>
    <row r="24" spans="1:5" s="33" customFormat="1" ht="15.75" thickBot="1">
      <c r="A24" s="32" t="s">
        <v>54</v>
      </c>
      <c r="B24" s="32"/>
      <c r="C24" s="32">
        <v>1357.11</v>
      </c>
      <c r="D24" s="32" t="s">
        <v>40</v>
      </c>
      <c r="E24" s="32">
        <v>1</v>
      </c>
    </row>
    <row r="25" spans="1:5" ht="15.75" thickBot="1">
      <c r="A25" s="28"/>
      <c r="B25" s="28"/>
      <c r="C25" s="28">
        <v>1357.11</v>
      </c>
      <c r="D25" s="28"/>
      <c r="E25" s="28">
        <v>1</v>
      </c>
    </row>
    <row r="26" spans="1:5" s="33" customFormat="1" ht="15.75" thickBot="1">
      <c r="A26" s="32" t="s">
        <v>55</v>
      </c>
      <c r="B26" s="32"/>
      <c r="C26" s="32">
        <v>5052.6000000000004</v>
      </c>
      <c r="D26" s="32" t="s">
        <v>10</v>
      </c>
      <c r="E26" s="32">
        <v>18</v>
      </c>
    </row>
    <row r="27" spans="1:5" ht="15.75" thickBot="1">
      <c r="A27" s="28"/>
      <c r="B27" s="28"/>
      <c r="C27" s="28">
        <v>5052.6000000000004</v>
      </c>
      <c r="D27" s="28"/>
      <c r="E27" s="28">
        <v>18</v>
      </c>
    </row>
    <row r="28" spans="1:5" s="33" customFormat="1" ht="15.75" thickBot="1">
      <c r="A28" s="32" t="s">
        <v>56</v>
      </c>
      <c r="B28" s="32"/>
      <c r="C28" s="32">
        <v>375.34</v>
      </c>
      <c r="D28" s="32" t="s">
        <v>10</v>
      </c>
      <c r="E28" s="32">
        <v>1.2</v>
      </c>
    </row>
    <row r="29" spans="1:5" ht="15.75" thickBot="1">
      <c r="A29" s="28"/>
      <c r="B29" s="28"/>
      <c r="C29" s="28">
        <v>375.34</v>
      </c>
      <c r="D29" s="28"/>
      <c r="E29" s="28">
        <v>1.2</v>
      </c>
    </row>
    <row r="30" spans="1:5" s="33" customFormat="1" ht="15.75" thickBot="1">
      <c r="A30" s="32" t="s">
        <v>57</v>
      </c>
      <c r="B30" s="32"/>
      <c r="C30" s="32">
        <v>383.63</v>
      </c>
      <c r="D30" s="32" t="s">
        <v>11</v>
      </c>
      <c r="E30" s="32">
        <v>1</v>
      </c>
    </row>
    <row r="31" spans="1:5" ht="15.75" thickBot="1">
      <c r="A31" s="28"/>
      <c r="B31" s="28"/>
      <c r="C31" s="28">
        <v>383.63</v>
      </c>
      <c r="D31" s="28"/>
      <c r="E31" s="28">
        <v>1</v>
      </c>
    </row>
    <row r="32" spans="1:5" s="33" customFormat="1" ht="15.75" thickBot="1">
      <c r="A32" s="32" t="s">
        <v>58</v>
      </c>
      <c r="B32" s="32"/>
      <c r="C32" s="32">
        <v>1202.31</v>
      </c>
      <c r="D32" s="32" t="s">
        <v>9</v>
      </c>
      <c r="E32" s="32">
        <v>1.77</v>
      </c>
    </row>
    <row r="33" spans="1:5" ht="15.75" thickBot="1">
      <c r="A33" s="28"/>
      <c r="B33" s="28"/>
      <c r="C33" s="28">
        <v>1202.31</v>
      </c>
      <c r="D33" s="28"/>
      <c r="E33" s="28">
        <v>1.77</v>
      </c>
    </row>
    <row r="34" spans="1:5" s="33" customFormat="1" ht="15.75" thickBot="1">
      <c r="A34" s="32" t="s">
        <v>59</v>
      </c>
      <c r="B34" s="32"/>
      <c r="C34" s="32">
        <v>2555.66</v>
      </c>
      <c r="D34" s="32" t="s">
        <v>40</v>
      </c>
      <c r="E34" s="32">
        <v>2</v>
      </c>
    </row>
    <row r="35" spans="1:5" ht="15.75" thickBot="1">
      <c r="A35" s="28"/>
      <c r="B35" s="28"/>
      <c r="C35" s="28">
        <v>2555.66</v>
      </c>
      <c r="D35" s="28"/>
      <c r="E35" s="28">
        <v>2</v>
      </c>
    </row>
    <row r="36" spans="1:5" s="33" customFormat="1" ht="15.75" thickBot="1">
      <c r="A36" s="32" t="s">
        <v>60</v>
      </c>
      <c r="B36" s="32"/>
      <c r="C36" s="32">
        <v>10885.15</v>
      </c>
      <c r="D36" s="32" t="s">
        <v>9</v>
      </c>
      <c r="E36" s="32">
        <v>23013</v>
      </c>
    </row>
    <row r="37" spans="1:5" ht="15.75" thickBot="1">
      <c r="A37" s="28"/>
      <c r="B37" s="28"/>
      <c r="C37" s="28">
        <v>10885.15</v>
      </c>
      <c r="D37" s="28"/>
      <c r="E37" s="28">
        <v>23013</v>
      </c>
    </row>
    <row r="38" spans="1:5" s="33" customFormat="1" ht="15.75" thickBot="1">
      <c r="A38" s="32" t="s">
        <v>61</v>
      </c>
      <c r="B38" s="32"/>
      <c r="C38" s="32">
        <v>15648.84</v>
      </c>
      <c r="D38" s="32" t="s">
        <v>9</v>
      </c>
      <c r="E38" s="32">
        <v>23013</v>
      </c>
    </row>
    <row r="39" spans="1:5" ht="15.75" thickBot="1">
      <c r="A39" s="28"/>
      <c r="B39" s="28"/>
      <c r="C39" s="28">
        <v>15648.84</v>
      </c>
      <c r="D39" s="28"/>
      <c r="E39" s="28">
        <v>23013</v>
      </c>
    </row>
    <row r="40" spans="1:5" s="33" customFormat="1" ht="15.75" thickBot="1">
      <c r="A40" s="32" t="s">
        <v>62</v>
      </c>
      <c r="B40" s="32"/>
      <c r="C40" s="32">
        <v>4372.47</v>
      </c>
      <c r="D40" s="32" t="s">
        <v>9</v>
      </c>
      <c r="E40" s="32">
        <v>23013</v>
      </c>
    </row>
    <row r="41" spans="1:5" ht="15.75" thickBot="1">
      <c r="A41" s="28"/>
      <c r="B41" s="28"/>
      <c r="C41" s="28">
        <v>4372.47</v>
      </c>
      <c r="D41" s="28"/>
      <c r="E41" s="28">
        <v>23013</v>
      </c>
    </row>
    <row r="42" spans="1:5" s="33" customFormat="1" ht="15.75" thickBot="1">
      <c r="A42" s="32" t="s">
        <v>63</v>
      </c>
      <c r="B42" s="32"/>
      <c r="C42" s="32">
        <v>4832.7299999999996</v>
      </c>
      <c r="D42" s="32" t="s">
        <v>9</v>
      </c>
      <c r="E42" s="32">
        <v>23013</v>
      </c>
    </row>
    <row r="43" spans="1:5" ht="15.75" thickBot="1">
      <c r="A43" s="28"/>
      <c r="B43" s="28"/>
      <c r="C43" s="28">
        <v>4832.7299999999996</v>
      </c>
      <c r="D43" s="28"/>
      <c r="E43" s="28">
        <v>23013</v>
      </c>
    </row>
    <row r="44" spans="1:5" s="33" customFormat="1" ht="15.75" thickBot="1">
      <c r="A44" s="32" t="s">
        <v>64</v>
      </c>
      <c r="B44" s="32"/>
      <c r="C44" s="32">
        <v>28536.12</v>
      </c>
      <c r="D44" s="32" t="s">
        <v>9</v>
      </c>
      <c r="E44" s="32">
        <v>23013</v>
      </c>
    </row>
    <row r="45" spans="1:5" ht="15.75" thickBot="1">
      <c r="A45" s="28"/>
      <c r="B45" s="28"/>
      <c r="C45" s="28">
        <v>28536.12</v>
      </c>
      <c r="D45" s="28"/>
      <c r="E45" s="28">
        <v>23013</v>
      </c>
    </row>
    <row r="46" spans="1:5" s="33" customFormat="1" ht="15.75" thickBot="1">
      <c r="A46" s="32" t="s">
        <v>65</v>
      </c>
      <c r="B46" s="32"/>
      <c r="C46" s="32">
        <v>37281.06</v>
      </c>
      <c r="D46" s="32" t="s">
        <v>9</v>
      </c>
      <c r="E46" s="32">
        <v>23013</v>
      </c>
    </row>
    <row r="47" spans="1:5" ht="15.75" thickBot="1">
      <c r="A47" s="28"/>
      <c r="B47" s="28"/>
      <c r="C47" s="28">
        <v>37281.06</v>
      </c>
      <c r="D47" s="28"/>
      <c r="E47" s="28">
        <v>23013</v>
      </c>
    </row>
    <row r="48" spans="1:5" s="33" customFormat="1" ht="15.75" thickBot="1">
      <c r="A48" s="32" t="s">
        <v>66</v>
      </c>
      <c r="B48" s="32"/>
      <c r="C48" s="32">
        <v>64896.66</v>
      </c>
      <c r="D48" s="32" t="s">
        <v>9</v>
      </c>
      <c r="E48" s="32">
        <v>23013</v>
      </c>
    </row>
    <row r="49" spans="1:5" ht="15.75" thickBot="1">
      <c r="A49" s="28"/>
      <c r="B49" s="28"/>
      <c r="C49" s="28">
        <v>64896.66</v>
      </c>
      <c r="D49" s="28"/>
      <c r="E49" s="28">
        <v>23013</v>
      </c>
    </row>
    <row r="50" spans="1:5" s="33" customFormat="1" ht="15.75" thickBot="1">
      <c r="A50" s="32" t="s">
        <v>67</v>
      </c>
      <c r="B50" s="32"/>
      <c r="C50" s="32">
        <v>57302.34</v>
      </c>
      <c r="D50" s="32" t="s">
        <v>9</v>
      </c>
      <c r="E50" s="32">
        <v>23013</v>
      </c>
    </row>
    <row r="51" spans="1:5" ht="15.75" thickBot="1">
      <c r="A51" s="28"/>
      <c r="B51" s="28"/>
      <c r="C51" s="28">
        <v>57302.34</v>
      </c>
      <c r="D51" s="28"/>
      <c r="E51" s="28">
        <v>23013</v>
      </c>
    </row>
    <row r="52" spans="1:5" s="33" customFormat="1" ht="15.75" thickBot="1">
      <c r="A52" s="32" t="s">
        <v>68</v>
      </c>
      <c r="B52" s="32"/>
      <c r="C52" s="32">
        <v>87909.66</v>
      </c>
      <c r="D52" s="32" t="s">
        <v>9</v>
      </c>
      <c r="E52" s="32">
        <v>23013</v>
      </c>
    </row>
    <row r="53" spans="1:5" ht="15.75" thickBot="1">
      <c r="A53" s="28"/>
      <c r="B53" s="28"/>
      <c r="C53" s="28">
        <v>87909.66</v>
      </c>
      <c r="D53" s="28"/>
      <c r="E53" s="28">
        <v>23013</v>
      </c>
    </row>
    <row r="54" spans="1:5" s="33" customFormat="1" ht="15.75" thickBot="1">
      <c r="A54" s="32" t="s">
        <v>69</v>
      </c>
      <c r="B54" s="32"/>
      <c r="C54" s="32">
        <v>81926.28</v>
      </c>
      <c r="D54" s="32" t="s">
        <v>9</v>
      </c>
      <c r="E54" s="32">
        <v>23013</v>
      </c>
    </row>
    <row r="55" spans="1:5" ht="15.75" thickBot="1">
      <c r="A55" s="28"/>
      <c r="B55" s="28"/>
      <c r="C55" s="28">
        <v>81926.28</v>
      </c>
      <c r="D55" s="28"/>
      <c r="E55" s="28">
        <v>23013</v>
      </c>
    </row>
    <row r="56" spans="1:5" s="33" customFormat="1" ht="15.75" thickBot="1">
      <c r="A56" s="32" t="s">
        <v>70</v>
      </c>
      <c r="B56" s="32"/>
      <c r="C56" s="32">
        <v>2095.1999999999998</v>
      </c>
      <c r="D56" s="32" t="s">
        <v>71</v>
      </c>
      <c r="E56" s="32">
        <v>60</v>
      </c>
    </row>
    <row r="57" spans="1:5" ht="15.75" thickBot="1">
      <c r="A57" s="28"/>
      <c r="B57" s="28"/>
      <c r="C57" s="28">
        <v>2095.1999999999998</v>
      </c>
      <c r="D57" s="28"/>
      <c r="E57" s="28">
        <v>60</v>
      </c>
    </row>
    <row r="58" spans="1:5" s="33" customFormat="1" ht="15.75" thickBot="1">
      <c r="A58" s="32" t="s">
        <v>72</v>
      </c>
      <c r="B58" s="32"/>
      <c r="C58" s="32">
        <v>1748.98</v>
      </c>
      <c r="D58" s="32" t="s">
        <v>9</v>
      </c>
      <c r="E58" s="32">
        <v>23013</v>
      </c>
    </row>
    <row r="59" spans="1:5" ht="15.75" thickBot="1">
      <c r="A59" s="28"/>
      <c r="B59" s="28"/>
      <c r="C59" s="28">
        <v>1748.98</v>
      </c>
      <c r="D59" s="28"/>
      <c r="E59" s="28">
        <v>23013</v>
      </c>
    </row>
    <row r="60" spans="1:5" s="33" customFormat="1" ht="15.75" thickBot="1">
      <c r="A60" s="32" t="s">
        <v>73</v>
      </c>
      <c r="B60" s="32"/>
      <c r="C60" s="32">
        <v>1841.04</v>
      </c>
      <c r="D60" s="32" t="s">
        <v>9</v>
      </c>
      <c r="E60" s="32">
        <v>23013</v>
      </c>
    </row>
    <row r="61" spans="1:5" ht="15.75" thickBot="1">
      <c r="A61" s="28"/>
      <c r="B61" s="28"/>
      <c r="C61" s="28">
        <v>1841.04</v>
      </c>
      <c r="D61" s="28"/>
      <c r="E61" s="28">
        <v>23013</v>
      </c>
    </row>
    <row r="62" spans="1:5" s="33" customFormat="1" ht="15.75" thickBot="1">
      <c r="A62" s="32" t="s">
        <v>74</v>
      </c>
      <c r="B62" s="32"/>
      <c r="C62" s="32">
        <v>2301.3000000000002</v>
      </c>
      <c r="D62" s="32" t="s">
        <v>9</v>
      </c>
      <c r="E62" s="32">
        <v>23013</v>
      </c>
    </row>
    <row r="63" spans="1:5" ht="15.75" thickBot="1">
      <c r="A63" s="28"/>
      <c r="B63" s="28"/>
      <c r="C63" s="28">
        <v>2301.3000000000002</v>
      </c>
      <c r="D63" s="28"/>
      <c r="E63" s="28">
        <v>23013</v>
      </c>
    </row>
    <row r="64" spans="1:5" s="33" customFormat="1" ht="15.75" thickBot="1">
      <c r="A64" s="32" t="s">
        <v>75</v>
      </c>
      <c r="B64" s="32"/>
      <c r="C64" s="32">
        <v>8975.07</v>
      </c>
      <c r="D64" s="32" t="s">
        <v>9</v>
      </c>
      <c r="E64" s="32">
        <v>23013</v>
      </c>
    </row>
    <row r="65" spans="1:5" ht="15.75" thickBot="1">
      <c r="A65" s="28"/>
      <c r="B65" s="28"/>
      <c r="C65" s="28">
        <v>8975.07</v>
      </c>
      <c r="D65" s="28"/>
      <c r="E65" s="28">
        <v>23013</v>
      </c>
    </row>
    <row r="66" spans="1:5" s="33" customFormat="1" ht="15.75" thickBot="1">
      <c r="A66" s="32" t="s">
        <v>76</v>
      </c>
      <c r="B66" s="32"/>
      <c r="C66" s="32">
        <v>130.79</v>
      </c>
      <c r="D66" s="32" t="s">
        <v>77</v>
      </c>
      <c r="E66" s="32">
        <v>1</v>
      </c>
    </row>
    <row r="67" spans="1:5" ht="15.75" thickBot="1">
      <c r="A67" s="28"/>
      <c r="B67" s="28"/>
      <c r="C67" s="28">
        <v>130.79</v>
      </c>
      <c r="D67" s="28"/>
      <c r="E67" s="28">
        <v>1</v>
      </c>
    </row>
    <row r="68" spans="1:5" s="33" customFormat="1" ht="15.75" thickBot="1">
      <c r="A68" s="32" t="s">
        <v>78</v>
      </c>
      <c r="B68" s="32"/>
      <c r="C68" s="32">
        <v>839.34</v>
      </c>
      <c r="D68" s="32" t="s">
        <v>11</v>
      </c>
      <c r="E68" s="32">
        <v>2</v>
      </c>
    </row>
    <row r="69" spans="1:5" ht="15.75" thickBot="1">
      <c r="A69" s="28"/>
      <c r="B69" s="28"/>
      <c r="C69" s="28">
        <v>839.34</v>
      </c>
      <c r="D69" s="28"/>
      <c r="E69" s="28">
        <v>2</v>
      </c>
    </row>
    <row r="70" spans="1:5" s="33" customFormat="1" ht="15.75" thickBot="1">
      <c r="A70" s="32" t="s">
        <v>39</v>
      </c>
      <c r="B70" s="32"/>
      <c r="C70" s="32">
        <v>86.93</v>
      </c>
      <c r="D70" s="32" t="s">
        <v>11</v>
      </c>
      <c r="E70" s="32">
        <v>1</v>
      </c>
    </row>
    <row r="71" spans="1:5" ht="15.75" thickBot="1">
      <c r="A71" s="28"/>
      <c r="B71" s="28"/>
      <c r="C71" s="28">
        <v>86.93</v>
      </c>
      <c r="D71" s="28"/>
      <c r="E71" s="28">
        <v>1</v>
      </c>
    </row>
    <row r="72" spans="1:5" s="33" customFormat="1" ht="15.75" thickBot="1">
      <c r="A72" s="32" t="s">
        <v>41</v>
      </c>
      <c r="B72" s="32"/>
      <c r="C72" s="32">
        <v>1080.56</v>
      </c>
      <c r="D72" s="32" t="s">
        <v>42</v>
      </c>
      <c r="E72" s="32">
        <v>4</v>
      </c>
    </row>
    <row r="73" spans="1:5" ht="15.75" thickBot="1">
      <c r="A73" s="28"/>
      <c r="B73" s="28"/>
      <c r="C73" s="28">
        <v>1080.56</v>
      </c>
      <c r="D73" s="28"/>
      <c r="E73" s="28">
        <v>4</v>
      </c>
    </row>
    <row r="74" spans="1:5" s="33" customFormat="1" ht="15.75" thickBot="1">
      <c r="A74" s="32" t="s">
        <v>79</v>
      </c>
      <c r="B74" s="32"/>
      <c r="C74" s="32">
        <v>1159.2</v>
      </c>
      <c r="D74" s="32" t="s">
        <v>9</v>
      </c>
      <c r="E74" s="32">
        <v>15</v>
      </c>
    </row>
    <row r="75" spans="1:5" ht="15.75" thickBot="1">
      <c r="A75" s="28"/>
      <c r="B75" s="28"/>
      <c r="C75" s="28">
        <v>1159.2</v>
      </c>
      <c r="D75" s="28"/>
      <c r="E75" s="28">
        <v>15</v>
      </c>
    </row>
    <row r="76" spans="1:5" s="33" customFormat="1" ht="15.75" thickBot="1">
      <c r="A76" s="32" t="s">
        <v>80</v>
      </c>
      <c r="B76" s="32"/>
      <c r="C76" s="32">
        <v>414.2</v>
      </c>
      <c r="D76" s="32" t="s">
        <v>10</v>
      </c>
      <c r="E76" s="32">
        <v>10</v>
      </c>
    </row>
    <row r="77" spans="1:5" ht="15.75" thickBot="1">
      <c r="A77" s="28"/>
      <c r="B77" s="28"/>
      <c r="C77" s="28">
        <v>414.2</v>
      </c>
      <c r="D77" s="28"/>
      <c r="E77" s="28">
        <v>10</v>
      </c>
    </row>
    <row r="78" spans="1:5" s="33" customFormat="1" ht="15.75" thickBot="1">
      <c r="A78" s="32" t="s">
        <v>81</v>
      </c>
      <c r="B78" s="32"/>
      <c r="C78" s="32">
        <v>1196.46</v>
      </c>
      <c r="D78" s="32" t="s">
        <v>10</v>
      </c>
      <c r="E78" s="32">
        <v>6</v>
      </c>
    </row>
    <row r="79" spans="1:5" ht="15.75" thickBot="1">
      <c r="A79" s="28"/>
      <c r="B79" s="28"/>
      <c r="C79" s="28">
        <v>1196.46</v>
      </c>
      <c r="D79" s="28"/>
      <c r="E79" s="28">
        <v>6</v>
      </c>
    </row>
    <row r="80" spans="1:5" s="33" customFormat="1" ht="15.75" thickBot="1">
      <c r="A80" s="32" t="s">
        <v>82</v>
      </c>
      <c r="B80" s="32"/>
      <c r="C80" s="32">
        <v>411.11</v>
      </c>
      <c r="D80" s="32" t="s">
        <v>83</v>
      </c>
      <c r="E80" s="32">
        <v>1.2</v>
      </c>
    </row>
    <row r="81" spans="1:5" ht="15.75" thickBot="1">
      <c r="A81" s="28"/>
      <c r="B81" s="28"/>
      <c r="C81" s="28">
        <v>411.11</v>
      </c>
      <c r="D81" s="28"/>
      <c r="E81" s="28">
        <v>1.2</v>
      </c>
    </row>
    <row r="82" spans="1:5" s="33" customFormat="1" ht="15.75" thickBot="1">
      <c r="A82" s="32" t="s">
        <v>37</v>
      </c>
      <c r="B82" s="32"/>
      <c r="C82" s="32">
        <v>1243.06</v>
      </c>
      <c r="D82" s="32" t="s">
        <v>23</v>
      </c>
      <c r="E82" s="32">
        <v>2</v>
      </c>
    </row>
    <row r="83" spans="1:5" ht="15.75" thickBot="1">
      <c r="A83" s="28"/>
      <c r="B83" s="28"/>
      <c r="C83" s="28">
        <v>1243.06</v>
      </c>
      <c r="D83" s="28"/>
      <c r="E83" s="28">
        <v>2</v>
      </c>
    </row>
    <row r="84" spans="1:5" s="33" customFormat="1" ht="15.75" thickBot="1">
      <c r="A84" s="32" t="s">
        <v>84</v>
      </c>
      <c r="B84" s="32"/>
      <c r="C84" s="32">
        <v>2486.12</v>
      </c>
      <c r="D84" s="32" t="s">
        <v>23</v>
      </c>
      <c r="E84" s="32">
        <v>4</v>
      </c>
    </row>
    <row r="85" spans="1:5" ht="15.75" thickBot="1">
      <c r="A85" s="28"/>
      <c r="B85" s="28"/>
      <c r="C85" s="28">
        <v>2486.12</v>
      </c>
      <c r="D85" s="28"/>
      <c r="E85" s="28">
        <v>4</v>
      </c>
    </row>
    <row r="86" spans="1:5" ht="15.75" thickBot="1">
      <c r="A86" s="28"/>
      <c r="B86" s="28"/>
      <c r="C86" s="28">
        <v>561470.67000000004</v>
      </c>
      <c r="D86" s="28"/>
      <c r="E86" s="28">
        <v>417710.17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2019-01-30T00:55:33Z</cp:lastPrinted>
  <dcterms:created xsi:type="dcterms:W3CDTF">2018-02-13T05:54:21Z</dcterms:created>
  <dcterms:modified xsi:type="dcterms:W3CDTF">2019-02-28T05:50:00Z</dcterms:modified>
</cp:coreProperties>
</file>