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Лист1!$A$1:$E$61</definedName>
  </definedNames>
  <calcPr calcId="124519"/>
</workbook>
</file>

<file path=xl/calcChain.xml><?xml version="1.0" encoding="utf-8"?>
<calcChain xmlns="http://schemas.openxmlformats.org/spreadsheetml/2006/main">
  <c r="C60" i="1"/>
  <c r="C59"/>
  <c r="C58"/>
  <c r="C11"/>
  <c r="C8"/>
  <c r="C57"/>
  <c r="C33"/>
  <c r="C27"/>
  <c r="C62" i="2"/>
  <c r="C48" i="1"/>
  <c r="C50"/>
  <c r="C19"/>
  <c r="C42"/>
  <c r="C56"/>
  <c r="C22"/>
  <c r="C10"/>
  <c r="C9" s="1"/>
  <c r="C55"/>
  <c r="C45"/>
  <c r="C16"/>
  <c r="C13"/>
  <c r="B33" l="1"/>
  <c r="B50"/>
  <c r="B48"/>
  <c r="B45"/>
  <c r="B42"/>
  <c r="B41"/>
  <c r="B40"/>
  <c r="B39"/>
  <c r="B38"/>
  <c r="B19"/>
  <c r="B16"/>
  <c r="B13"/>
  <c r="B56" l="1"/>
  <c r="B55" s="1"/>
  <c r="B57" s="1"/>
</calcChain>
</file>

<file path=xl/sharedStrings.xml><?xml version="1.0" encoding="utf-8"?>
<sst xmlns="http://schemas.openxmlformats.org/spreadsheetml/2006/main" count="156" uniqueCount="79">
  <si>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</si>
  <si>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</si>
  <si>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</si>
  <si>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</si>
  <si>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</si>
  <si>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</si>
  <si>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</si>
  <si>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</si>
  <si>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</si>
  <si>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</si>
  <si>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шт</t>
  </si>
  <si>
    <t>сантехника</t>
  </si>
  <si>
    <t>замена эл. лампочки накаливания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</si>
  <si>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</si>
  <si>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</si>
  <si>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</si>
  <si>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</si>
  <si>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</si>
  <si>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</si>
  <si>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</si>
  <si>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</si>
  <si>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</si>
  <si>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</si>
  <si>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</si>
  <si>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</si>
  <si>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</si>
  <si>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</si>
  <si>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</si>
  <si>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</si>
  <si>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</si>
  <si>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</si>
  <si>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</si>
  <si>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</si>
  <si>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</si>
  <si>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Закрытие и открытие стояков</t>
  </si>
  <si>
    <t>Адрес: ул. Осетровка, д. 22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</si>
  <si>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</si>
  <si>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</si>
  <si>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</si>
  <si>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</si>
  <si>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</si>
  <si>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</si>
  <si>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Выезд а/машины по заявке</t>
  </si>
  <si>
    <t>выезд</t>
  </si>
  <si>
    <t>Орг-ция мест накоп. ртуть содержащих ламп 1,2 кв.</t>
  </si>
  <si>
    <t>Орг-ция мест накоп.ртуть содерж-х ламп 3,4 кв.2018</t>
  </si>
  <si>
    <t>Смена светильника с датчиком на движение</t>
  </si>
  <si>
    <t>Содержание ДРС 1,2 кв. 2018 г. коэф. 0,6</t>
  </si>
  <si>
    <t>Содержание ДРС 3,4 кв. 2018 г. к= 0,6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</si>
  <si>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</si>
  <si>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</si>
  <si>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0,6</t>
  </si>
  <si>
    <t>Уборка МОП 3,4 кв. 2018 г.К=0,6</t>
  </si>
  <si>
    <t>Уборка придомовой территории 1,2 кв. 2018 г. коэф.</t>
  </si>
  <si>
    <t>Уборка придомовой территории 3,4 кв.2018 г. К=0,6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</si>
  <si>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</si>
  <si>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</si>
  <si>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</si>
  <si>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</si>
  <si>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</si>
  <si>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</si>
  <si>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осмотр подвала</t>
  </si>
  <si>
    <t>раз</t>
  </si>
  <si>
    <t>покраска теплового узла</t>
  </si>
  <si>
    <t>ремонт шиферной кровли</t>
  </si>
  <si>
    <t>1 м2</t>
  </si>
  <si>
    <t>установка почтовых ящиков 4 секц.</t>
  </si>
  <si>
    <t>установка пошагового светильника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</si>
  <si>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</si>
  <si>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</si>
  <si>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</si>
  <si>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</si>
  <si>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</si>
  <si>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</si>
  <si>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</si>
  <si>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</si>
  <si>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</si>
  <si>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 xml:space="preserve">Конечное сальдо с учетом дебиторской задолженности (переплаты) 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</si>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</sst>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0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4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vertical="center" wrapText="1"/>
    </xf>
    <xf numFmtId="43" fontId="5" fillId="0" borderId="2" xfId="1" applyFont="1" applyFill="1" applyBorder="1" applyAlignment="1">
      <alignment vertical="center"/>
    </xf>
    <xf numFmtId="43" fontId="5" fillId="0" borderId="2" xfId="1" applyFont="1" applyFill="1" applyBorder="1" applyAlignment="1"/>
    <xf numFmtId="43" fontId="8" fillId="0" borderId="2" xfId="1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43" fontId="5" fillId="0" borderId="2" xfId="1" applyFont="1" applyFill="1" applyBorder="1" applyAlignment="1">
      <alignment horizontal="left" vertical="center" wrapText="1"/>
    </xf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43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vertical="center" wrapText="1"/>
    </xf>
    <xf numFmtId="0" fontId="0" fillId="3" borderId="6" xfId="0" applyFill="1" applyBorder="1"/>
    <xf numFmtId="0" fontId="0" fillId="3" borderId="0" xfId="0" applyFill="1"/>
    <xf numFmtId="43" fontId="10" fillId="0" borderId="2" xfId="1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wrapText="1"/>
    </xf>
    <xf numFmtId="43" fontId="4" fillId="0" borderId="0" xfId="1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5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>
      <selection activeCell="A8" sqref="A8"/>
    </sheetView>
  </sheetViews>
  <sheetFormatPr defaultRowHeight="15" outlineLevelRow="1"/>
  <cols>
    <col min="1" max="1" width="59.5703125" style="17" customWidth="1"/>
    <col min="2" max="2" width="15.5703125" style="3" hidden="1" customWidth="1"/>
    <col min="3" max="3" width="17" style="26" customWidth="1"/>
    <col min="4" max="4" width="12.140625" style="4" customWidth="1"/>
    <col min="5" max="5" width="19.28515625" style="39" customWidth="1"/>
    <col min="6" max="6" width="0" style="1" hidden="1" customWidth="1"/>
    <col min="7" max="16384" width="9.140625" style="1"/>
  </cols>
  <sheetData>
    <row r="1" spans="1:5" ht="66.75" customHeight="1">
      <c r="A1" s="42" t="s">
        <v>0</v>
      </c>
      <c r="B1" s="42"/>
      <c r="C1" s="42"/>
      <c r="D1" s="42"/>
      <c r="E1" s="42"/>
    </row>
    <row r="2" spans="1:5">
      <c r="A2" s="7" t="s">
        <v>35</v>
      </c>
      <c r="B2" s="8" t="s">
        <v>1</v>
      </c>
      <c r="C2" s="44" t="s">
        <v>68</v>
      </c>
      <c r="D2" s="45"/>
      <c r="E2" s="46"/>
    </row>
    <row r="3" spans="1:5" ht="57">
      <c r="A3" s="5" t="s">
        <v>2</v>
      </c>
      <c r="B3" s="6" t="s">
        <v>3</v>
      </c>
      <c r="C3" s="22" t="s">
        <v>33</v>
      </c>
      <c r="D3" s="19" t="s">
        <v>4</v>
      </c>
      <c r="E3" s="31" t="s">
        <v>5</v>
      </c>
    </row>
    <row r="4" spans="1:5">
      <c r="A4" s="5" t="s">
        <v>69</v>
      </c>
      <c r="B4" s="6"/>
      <c r="C4" s="22">
        <v>-100160.51</v>
      </c>
      <c r="D4" s="19"/>
      <c r="E4" s="31"/>
    </row>
    <row r="5" spans="1:5">
      <c r="A5" s="47" t="s">
        <v>73</v>
      </c>
      <c r="B5" s="48"/>
      <c r="C5" s="48"/>
      <c r="D5" s="48"/>
      <c r="E5" s="49"/>
    </row>
    <row r="6" spans="1:5">
      <c r="A6" s="5" t="s">
        <v>70</v>
      </c>
      <c r="B6" s="6"/>
      <c r="C6" s="22">
        <v>330736.46999999997</v>
      </c>
      <c r="D6" s="19"/>
      <c r="E6" s="31"/>
    </row>
    <row r="7" spans="1:5">
      <c r="A7" s="5" t="s">
        <v>71</v>
      </c>
      <c r="B7" s="6"/>
      <c r="C7" s="22">
        <v>268420.96000000002</v>
      </c>
      <c r="D7" s="19"/>
      <c r="E7" s="31"/>
    </row>
    <row r="8" spans="1:5">
      <c r="A8" s="5" t="s">
        <v>78</v>
      </c>
      <c r="B8" s="6"/>
      <c r="C8" s="22">
        <f>C7-C6</f>
        <v>-62315.509999999951</v>
      </c>
      <c r="D8" s="19"/>
      <c r="E8" s="31"/>
    </row>
    <row r="9" spans="1:5">
      <c r="A9" s="5" t="s">
        <v>6</v>
      </c>
      <c r="B9" s="6"/>
      <c r="C9" s="22">
        <f>C10</f>
        <v>3171.84</v>
      </c>
      <c r="D9" s="19"/>
      <c r="E9" s="31"/>
    </row>
    <row r="10" spans="1:5">
      <c r="A10" s="32" t="s">
        <v>7</v>
      </c>
      <c r="B10" s="33"/>
      <c r="C10" s="34">
        <f>264.32*12</f>
        <v>3171.84</v>
      </c>
      <c r="D10" s="19"/>
      <c r="E10" s="37"/>
    </row>
    <row r="11" spans="1:5">
      <c r="A11" s="7" t="s">
        <v>72</v>
      </c>
      <c r="B11" s="8"/>
      <c r="C11" s="23">
        <f>C6+C9</f>
        <v>333908.31</v>
      </c>
      <c r="D11" s="9"/>
      <c r="E11" s="12"/>
    </row>
    <row r="12" spans="1:5">
      <c r="A12" s="43" t="s">
        <v>8</v>
      </c>
      <c r="B12" s="43"/>
      <c r="C12" s="43"/>
      <c r="D12" s="43"/>
      <c r="E12" s="43"/>
    </row>
    <row r="13" spans="1:5" ht="29.25" thickBot="1">
      <c r="A13" s="10" t="s">
        <v>15</v>
      </c>
      <c r="B13" s="8">
        <f>B14</f>
        <v>0</v>
      </c>
      <c r="C13" s="23">
        <f>C14+C15</f>
        <v>58493.880000000005</v>
      </c>
      <c r="D13" s="9"/>
      <c r="E13" s="12"/>
    </row>
    <row r="14" spans="1:5" s="28" customFormat="1" ht="15.75" thickBot="1">
      <c r="A14" s="30" t="s">
        <v>55</v>
      </c>
      <c r="B14" s="30"/>
      <c r="C14" s="30">
        <v>30277.32</v>
      </c>
      <c r="D14" s="40" t="s">
        <v>9</v>
      </c>
      <c r="E14" s="41">
        <v>7926</v>
      </c>
    </row>
    <row r="15" spans="1:5" s="28" customFormat="1" ht="15.75" thickBot="1">
      <c r="A15" s="30" t="s">
        <v>56</v>
      </c>
      <c r="B15" s="30"/>
      <c r="C15" s="30">
        <v>28216.560000000001</v>
      </c>
      <c r="D15" s="40" t="s">
        <v>9</v>
      </c>
      <c r="E15" s="41">
        <v>7926</v>
      </c>
    </row>
    <row r="16" spans="1:5" ht="29.25" thickBot="1">
      <c r="A16" s="10" t="s">
        <v>16</v>
      </c>
      <c r="B16" s="8">
        <f>B18</f>
        <v>0</v>
      </c>
      <c r="C16" s="23">
        <f>C18+C17</f>
        <v>18784.62</v>
      </c>
      <c r="D16" s="9"/>
      <c r="E16" s="12"/>
    </row>
    <row r="17" spans="1:5" s="28" customFormat="1" ht="15.75" thickBot="1">
      <c r="A17" s="30" t="s">
        <v>51</v>
      </c>
      <c r="B17" s="30"/>
      <c r="C17" s="30">
        <v>8480.82</v>
      </c>
      <c r="D17" s="40" t="s">
        <v>9</v>
      </c>
      <c r="E17" s="41">
        <v>7926</v>
      </c>
    </row>
    <row r="18" spans="1:5" s="28" customFormat="1" ht="15.75" thickBot="1">
      <c r="A18" s="30" t="s">
        <v>52</v>
      </c>
      <c r="B18" s="30"/>
      <c r="C18" s="30">
        <v>10303.799999999999</v>
      </c>
      <c r="D18" s="40" t="s">
        <v>9</v>
      </c>
      <c r="E18" s="41">
        <v>7926</v>
      </c>
    </row>
    <row r="19" spans="1:5" ht="29.25" thickBot="1">
      <c r="A19" s="10" t="s">
        <v>17</v>
      </c>
      <c r="B19" s="11" t="e">
        <f>B20+#REF!</f>
        <v>#REF!</v>
      </c>
      <c r="C19" s="23">
        <f>C20+C21</f>
        <v>53262</v>
      </c>
      <c r="D19" s="13"/>
      <c r="E19" s="12"/>
    </row>
    <row r="20" spans="1:5" s="28" customFormat="1" ht="15.75" thickBot="1">
      <c r="A20" s="30" t="s">
        <v>40</v>
      </c>
      <c r="B20" s="30"/>
      <c r="C20" s="30">
        <v>26308.2</v>
      </c>
      <c r="D20" s="40" t="s">
        <v>18</v>
      </c>
      <c r="E20" s="41">
        <v>489</v>
      </c>
    </row>
    <row r="21" spans="1:5" s="28" customFormat="1" ht="15.75" thickBot="1">
      <c r="A21" s="30" t="s">
        <v>41</v>
      </c>
      <c r="B21" s="30"/>
      <c r="C21" s="30">
        <v>26953.8</v>
      </c>
      <c r="D21" s="40" t="s">
        <v>18</v>
      </c>
      <c r="E21" s="41">
        <v>501</v>
      </c>
    </row>
    <row r="22" spans="1:5" ht="43.5" thickBot="1">
      <c r="A22" s="10" t="s">
        <v>19</v>
      </c>
      <c r="B22" s="8"/>
      <c r="C22" s="23">
        <f>C23+C24+C25+C26</f>
        <v>2821.6600000000003</v>
      </c>
      <c r="D22" s="9"/>
      <c r="E22" s="12"/>
    </row>
    <row r="23" spans="1:5" s="28" customFormat="1" ht="15.75" thickBot="1">
      <c r="A23" s="30" t="s">
        <v>57</v>
      </c>
      <c r="B23" s="30"/>
      <c r="C23" s="30">
        <v>602.38</v>
      </c>
      <c r="D23" s="40" t="s">
        <v>9</v>
      </c>
      <c r="E23" s="41">
        <v>7926</v>
      </c>
    </row>
    <row r="24" spans="1:5" s="28" customFormat="1" ht="15.75" thickBot="1">
      <c r="A24" s="30" t="s">
        <v>58</v>
      </c>
      <c r="B24" s="30"/>
      <c r="C24" s="30">
        <v>634.08000000000004</v>
      </c>
      <c r="D24" s="40" t="s">
        <v>9</v>
      </c>
      <c r="E24" s="41">
        <v>7926</v>
      </c>
    </row>
    <row r="25" spans="1:5" s="28" customFormat="1" ht="15.75" thickBot="1">
      <c r="A25" s="30" t="s">
        <v>59</v>
      </c>
      <c r="B25" s="30"/>
      <c r="C25" s="30">
        <v>713.34</v>
      </c>
      <c r="D25" s="40" t="s">
        <v>9</v>
      </c>
      <c r="E25" s="41">
        <v>7926</v>
      </c>
    </row>
    <row r="26" spans="1:5" s="28" customFormat="1" ht="15.75" thickBot="1">
      <c r="A26" s="30" t="s">
        <v>60</v>
      </c>
      <c r="B26" s="30"/>
      <c r="C26" s="30">
        <v>871.86</v>
      </c>
      <c r="D26" s="40" t="s">
        <v>9</v>
      </c>
      <c r="E26" s="41">
        <v>7926</v>
      </c>
    </row>
    <row r="27" spans="1:5" ht="43.5" outlineLevel="1" thickBot="1">
      <c r="A27" s="10" t="s">
        <v>20</v>
      </c>
      <c r="B27" s="18"/>
      <c r="C27" s="24">
        <f>C28+C29+C30+C31+C32</f>
        <v>6357.36</v>
      </c>
      <c r="D27" s="20"/>
      <c r="E27" s="38"/>
    </row>
    <row r="28" spans="1:5" s="28" customFormat="1" ht="15.75" thickBot="1">
      <c r="A28" s="30" t="s">
        <v>46</v>
      </c>
      <c r="B28" s="30"/>
      <c r="C28" s="30">
        <v>1936.1</v>
      </c>
      <c r="D28" s="40" t="s">
        <v>10</v>
      </c>
      <c r="E28" s="41">
        <v>1</v>
      </c>
    </row>
    <row r="29" spans="1:5" s="28" customFormat="1" ht="15.75" thickBot="1">
      <c r="A29" s="30" t="s">
        <v>12</v>
      </c>
      <c r="B29" s="30"/>
      <c r="C29" s="30">
        <v>86.93</v>
      </c>
      <c r="D29" s="40" t="s">
        <v>10</v>
      </c>
      <c r="E29" s="41">
        <v>1</v>
      </c>
    </row>
    <row r="30" spans="1:5" s="28" customFormat="1" ht="15.75" thickBot="1">
      <c r="A30" s="30" t="s">
        <v>64</v>
      </c>
      <c r="B30" s="30"/>
      <c r="C30" s="30">
        <v>479.63</v>
      </c>
      <c r="D30" s="40" t="s">
        <v>65</v>
      </c>
      <c r="E30" s="41">
        <v>1.4</v>
      </c>
    </row>
    <row r="31" spans="1:5" s="28" customFormat="1" ht="15.75" thickBot="1">
      <c r="A31" s="30" t="s">
        <v>66</v>
      </c>
      <c r="B31" s="30"/>
      <c r="C31" s="30">
        <v>1591.74</v>
      </c>
      <c r="D31" s="40" t="s">
        <v>10</v>
      </c>
      <c r="E31" s="41">
        <v>6</v>
      </c>
    </row>
    <row r="32" spans="1:5" s="28" customFormat="1" ht="15.75" thickBot="1">
      <c r="A32" s="30" t="s">
        <v>67</v>
      </c>
      <c r="B32" s="30"/>
      <c r="C32" s="30">
        <v>2262.96</v>
      </c>
      <c r="D32" s="40" t="s">
        <v>10</v>
      </c>
      <c r="E32" s="41">
        <v>1</v>
      </c>
    </row>
    <row r="33" spans="1:6" ht="57.75" thickBot="1">
      <c r="A33" s="10" t="s">
        <v>21</v>
      </c>
      <c r="B33" s="8" t="e">
        <f>SUM(#REF!)</f>
        <v>#REF!</v>
      </c>
      <c r="C33" s="23">
        <f>C34+C35+C36+C37</f>
        <v>3432.3999999999996</v>
      </c>
      <c r="D33" s="9"/>
      <c r="E33" s="12"/>
      <c r="F33" s="2" t="s">
        <v>11</v>
      </c>
    </row>
    <row r="34" spans="1:6" s="28" customFormat="1" ht="15.75" thickBot="1">
      <c r="A34" s="30" t="s">
        <v>42</v>
      </c>
      <c r="B34" s="30"/>
      <c r="C34" s="30">
        <v>484.53</v>
      </c>
      <c r="D34" s="40" t="s">
        <v>43</v>
      </c>
      <c r="E34" s="41">
        <v>1</v>
      </c>
    </row>
    <row r="35" spans="1:6" s="28" customFormat="1" ht="15.75" thickBot="1">
      <c r="A35" s="30" t="s">
        <v>34</v>
      </c>
      <c r="B35" s="30"/>
      <c r="C35" s="30">
        <v>809.36</v>
      </c>
      <c r="D35" s="40" t="s">
        <v>22</v>
      </c>
      <c r="E35" s="41">
        <v>1</v>
      </c>
    </row>
    <row r="36" spans="1:6" s="28" customFormat="1" ht="15.75" thickBot="1">
      <c r="A36" s="30" t="s">
        <v>61</v>
      </c>
      <c r="B36" s="30"/>
      <c r="C36" s="30">
        <v>810.42</v>
      </c>
      <c r="D36" s="40" t="s">
        <v>62</v>
      </c>
      <c r="E36" s="41">
        <v>3</v>
      </c>
    </row>
    <row r="37" spans="1:6" s="28" customFormat="1" ht="15.75" thickBot="1">
      <c r="A37" s="30" t="s">
        <v>63</v>
      </c>
      <c r="B37" s="30"/>
      <c r="C37" s="30">
        <v>1328.09</v>
      </c>
      <c r="D37" s="40" t="s">
        <v>10</v>
      </c>
      <c r="E37" s="41">
        <v>1</v>
      </c>
    </row>
    <row r="38" spans="1:6" ht="28.5">
      <c r="A38" s="10" t="s">
        <v>23</v>
      </c>
      <c r="B38" s="8" t="e">
        <f>#REF!+#REF!</f>
        <v>#REF!</v>
      </c>
      <c r="C38" s="23">
        <v>0</v>
      </c>
      <c r="D38" s="9"/>
      <c r="E38" s="12"/>
    </row>
    <row r="39" spans="1:6" ht="28.5">
      <c r="A39" s="10" t="s">
        <v>24</v>
      </c>
      <c r="B39" s="8" t="e">
        <f>SUM(#REF!)</f>
        <v>#REF!</v>
      </c>
      <c r="C39" s="23">
        <v>0</v>
      </c>
      <c r="D39" s="9"/>
      <c r="E39" s="12"/>
    </row>
    <row r="40" spans="1:6" ht="28.5">
      <c r="A40" s="10" t="s">
        <v>25</v>
      </c>
      <c r="B40" s="8" t="e">
        <f>#REF!</f>
        <v>#REF!</v>
      </c>
      <c r="C40" s="23">
        <v>0</v>
      </c>
      <c r="D40" s="9"/>
      <c r="E40" s="12"/>
    </row>
    <row r="41" spans="1:6" ht="28.5">
      <c r="A41" s="10" t="s">
        <v>26</v>
      </c>
      <c r="B41" s="8" t="e">
        <f>#REF!+#REF!</f>
        <v>#REF!</v>
      </c>
      <c r="C41" s="23">
        <v>0</v>
      </c>
      <c r="D41" s="9"/>
      <c r="E41" s="12"/>
    </row>
    <row r="42" spans="1:6" ht="29.25" thickBot="1">
      <c r="A42" s="27" t="s">
        <v>27</v>
      </c>
      <c r="B42" s="9">
        <f>B43</f>
        <v>0</v>
      </c>
      <c r="C42" s="23">
        <f>C43+C44</f>
        <v>3170.4</v>
      </c>
      <c r="D42" s="9"/>
      <c r="E42" s="12"/>
    </row>
    <row r="43" spans="1:6" s="28" customFormat="1" ht="15.75" thickBot="1">
      <c r="A43" s="30" t="s">
        <v>49</v>
      </c>
      <c r="B43" s="30"/>
      <c r="C43" s="30">
        <v>1505.94</v>
      </c>
      <c r="D43" s="40" t="s">
        <v>9</v>
      </c>
      <c r="E43" s="41">
        <v>7926</v>
      </c>
    </row>
    <row r="44" spans="1:6" s="28" customFormat="1" ht="15.75" thickBot="1">
      <c r="A44" s="30" t="s">
        <v>50</v>
      </c>
      <c r="B44" s="30"/>
      <c r="C44" s="30">
        <v>1664.46</v>
      </c>
      <c r="D44" s="40" t="s">
        <v>9</v>
      </c>
      <c r="E44" s="41">
        <v>7926</v>
      </c>
    </row>
    <row r="45" spans="1:6" ht="29.25" thickBot="1">
      <c r="A45" s="27" t="s">
        <v>28</v>
      </c>
      <c r="B45" s="9" t="e">
        <f>B47+#REF!</f>
        <v>#REF!</v>
      </c>
      <c r="C45" s="23">
        <f>C46+C47</f>
        <v>9352.68</v>
      </c>
      <c r="D45" s="9"/>
      <c r="E45" s="12"/>
    </row>
    <row r="46" spans="1:6" s="28" customFormat="1" ht="15.75" thickBot="1">
      <c r="A46" s="30" t="s">
        <v>47</v>
      </c>
      <c r="B46" s="30"/>
      <c r="C46" s="30">
        <v>3725.22</v>
      </c>
      <c r="D46" s="40" t="s">
        <v>9</v>
      </c>
      <c r="E46" s="41">
        <v>7926</v>
      </c>
    </row>
    <row r="47" spans="1:6" s="28" customFormat="1" ht="15.75" thickBot="1">
      <c r="A47" s="30" t="s">
        <v>48</v>
      </c>
      <c r="B47" s="30"/>
      <c r="C47" s="30">
        <v>5627.46</v>
      </c>
      <c r="D47" s="40" t="s">
        <v>9</v>
      </c>
      <c r="E47" s="41">
        <v>7926</v>
      </c>
    </row>
    <row r="48" spans="1:6" ht="43.5" thickBot="1">
      <c r="A48" s="10" t="s">
        <v>29</v>
      </c>
      <c r="B48" s="8" t="e">
        <f>#REF!</f>
        <v>#REF!</v>
      </c>
      <c r="C48" s="23">
        <f>C49</f>
        <v>555.84</v>
      </c>
      <c r="D48" s="9"/>
      <c r="E48" s="12"/>
    </row>
    <row r="49" spans="1:5" s="28" customFormat="1" ht="15.75" thickBot="1">
      <c r="A49" s="30" t="s">
        <v>32</v>
      </c>
      <c r="B49" s="30"/>
      <c r="C49" s="30">
        <v>555.84</v>
      </c>
      <c r="D49" s="40" t="s">
        <v>9</v>
      </c>
      <c r="E49" s="41">
        <v>386</v>
      </c>
    </row>
    <row r="50" spans="1:5" ht="57.75" thickBot="1">
      <c r="A50" s="10" t="s">
        <v>30</v>
      </c>
      <c r="B50" s="8" t="e">
        <f>SUM(#REF!)</f>
        <v>#REF!</v>
      </c>
      <c r="C50" s="23">
        <f>C51+C52+C53+C54</f>
        <v>39186.14</v>
      </c>
      <c r="D50" s="9"/>
      <c r="E50" s="12"/>
    </row>
    <row r="51" spans="1:5" s="28" customFormat="1" ht="15.75" thickBot="1">
      <c r="A51" s="30" t="s">
        <v>44</v>
      </c>
      <c r="B51" s="30"/>
      <c r="C51" s="30">
        <v>134.74</v>
      </c>
      <c r="D51" s="40" t="s">
        <v>9</v>
      </c>
      <c r="E51" s="41">
        <v>7926</v>
      </c>
    </row>
    <row r="52" spans="1:5" s="28" customFormat="1" ht="15.75" thickBot="1">
      <c r="A52" s="30" t="s">
        <v>45</v>
      </c>
      <c r="B52" s="30"/>
      <c r="C52" s="30">
        <v>134.74</v>
      </c>
      <c r="D52" s="40" t="s">
        <v>9</v>
      </c>
      <c r="E52" s="41">
        <v>7926</v>
      </c>
    </row>
    <row r="53" spans="1:5" s="28" customFormat="1" ht="15.75" thickBot="1">
      <c r="A53" s="30" t="s">
        <v>53</v>
      </c>
      <c r="B53" s="30"/>
      <c r="C53" s="30">
        <v>19101.66</v>
      </c>
      <c r="D53" s="40" t="s">
        <v>9</v>
      </c>
      <c r="E53" s="41">
        <v>7926</v>
      </c>
    </row>
    <row r="54" spans="1:5" s="28" customFormat="1" ht="15.75" thickBot="1">
      <c r="A54" s="30" t="s">
        <v>54</v>
      </c>
      <c r="B54" s="30"/>
      <c r="C54" s="30">
        <v>19815</v>
      </c>
      <c r="D54" s="40" t="s">
        <v>9</v>
      </c>
      <c r="E54" s="41">
        <v>7926</v>
      </c>
    </row>
    <row r="55" spans="1:5">
      <c r="A55" s="10" t="s">
        <v>31</v>
      </c>
      <c r="B55" s="8">
        <f>B56</f>
        <v>1627.1186440677966</v>
      </c>
      <c r="C55" s="23">
        <f>C56</f>
        <v>1920</v>
      </c>
      <c r="D55" s="9"/>
      <c r="E55" s="12"/>
    </row>
    <row r="56" spans="1:5" ht="30">
      <c r="A56" s="14" t="s">
        <v>13</v>
      </c>
      <c r="B56" s="11">
        <f>C56/1.18</f>
        <v>1627.1186440677966</v>
      </c>
      <c r="C56" s="25">
        <f>E56*5*12</f>
        <v>1920</v>
      </c>
      <c r="D56" s="21" t="s">
        <v>14</v>
      </c>
      <c r="E56" s="21">
        <v>32</v>
      </c>
    </row>
    <row r="57" spans="1:5">
      <c r="A57" s="7" t="s">
        <v>74</v>
      </c>
      <c r="B57" s="15" t="e">
        <f>B13+B16+B19+#REF!+B33+B38+B39+B40+B41+B42+B45+B48+B50+B55</f>
        <v>#REF!</v>
      </c>
      <c r="C57" s="23">
        <f>C13++C16+C19+C22+C27+C33+C38+C39+C41+C42+C45+C48+C50</f>
        <v>195416.97999999998</v>
      </c>
      <c r="D57" s="9"/>
      <c r="E57" s="12"/>
    </row>
    <row r="58" spans="1:5">
      <c r="A58" s="7" t="s">
        <v>75</v>
      </c>
      <c r="B58" s="16"/>
      <c r="C58" s="23">
        <f>C57*1.18+C55</f>
        <v>232512.03639999995</v>
      </c>
      <c r="D58" s="9"/>
      <c r="E58" s="12"/>
    </row>
    <row r="59" spans="1:5">
      <c r="A59" s="7" t="s">
        <v>76</v>
      </c>
      <c r="B59" s="16"/>
      <c r="C59" s="23">
        <f>C4+C6+C9-C58</f>
        <v>1235.7636000000057</v>
      </c>
      <c r="D59" s="9"/>
      <c r="E59" s="12"/>
    </row>
    <row r="60" spans="1:5" ht="28.5">
      <c r="A60" s="10" t="s">
        <v>77</v>
      </c>
      <c r="B60" s="8"/>
      <c r="C60" s="23">
        <f>C59+C8</f>
        <v>-61079.746399999945</v>
      </c>
      <c r="D60" s="9"/>
      <c r="E60" s="12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2"/>
  <sheetViews>
    <sheetView workbookViewId="0">
      <selection activeCell="A60" activeCellId="4" sqref="A20:XFD20 A50:XFD50 A56:XFD56 A58:XFD58 A60:XFD60"/>
    </sheetView>
  </sheetViews>
  <sheetFormatPr defaultRowHeight="15"/>
  <cols>
    <col min="1" max="1" width="39.7109375" customWidth="1"/>
    <col min="2" max="2" width="39.7109375" style="28" hidden="1" customWidth="1"/>
  </cols>
  <sheetData>
    <row r="2" spans="1:5">
      <c r="A2" s="28"/>
      <c r="C2" s="28"/>
      <c r="D2" s="28"/>
      <c r="E2" s="28"/>
    </row>
    <row r="3" spans="1:5">
      <c r="A3" s="28"/>
      <c r="C3" s="28"/>
      <c r="D3" s="28"/>
      <c r="E3" s="28"/>
    </row>
    <row r="4" spans="1:5" ht="15.75" thickBot="1">
      <c r="A4" s="28"/>
      <c r="C4" s="28"/>
      <c r="D4" s="28"/>
      <c r="E4" s="28"/>
    </row>
    <row r="5" spans="1:5" ht="15.75" thickBot="1">
      <c r="A5" s="29" t="s">
        <v>36</v>
      </c>
      <c r="B5" s="29"/>
      <c r="C5" s="29" t="s">
        <v>37</v>
      </c>
      <c r="D5" s="29" t="s">
        <v>38</v>
      </c>
      <c r="E5" s="29" t="s">
        <v>39</v>
      </c>
    </row>
    <row r="6" spans="1:5" s="36" customFormat="1" ht="15.75" thickBot="1">
      <c r="A6" s="35" t="s">
        <v>40</v>
      </c>
      <c r="B6" s="35"/>
      <c r="C6" s="35">
        <v>26308.2</v>
      </c>
      <c r="D6" s="35" t="s">
        <v>18</v>
      </c>
      <c r="E6" s="35">
        <v>489</v>
      </c>
    </row>
    <row r="7" spans="1:5" ht="15.75" thickBot="1">
      <c r="A7" s="30"/>
      <c r="B7" s="30"/>
      <c r="C7" s="30">
        <v>26308.2</v>
      </c>
      <c r="D7" s="30"/>
      <c r="E7" s="30">
        <v>489</v>
      </c>
    </row>
    <row r="8" spans="1:5" s="36" customFormat="1" ht="15.75" thickBot="1">
      <c r="A8" s="35" t="s">
        <v>41</v>
      </c>
      <c r="B8" s="35"/>
      <c r="C8" s="35">
        <v>26953.8</v>
      </c>
      <c r="D8" s="35" t="s">
        <v>18</v>
      </c>
      <c r="E8" s="35">
        <v>501</v>
      </c>
    </row>
    <row r="9" spans="1:5" ht="15.75" thickBot="1">
      <c r="A9" s="30"/>
      <c r="B9" s="30"/>
      <c r="C9" s="30">
        <v>26953.8</v>
      </c>
      <c r="D9" s="30"/>
      <c r="E9" s="30">
        <v>501</v>
      </c>
    </row>
    <row r="10" spans="1:5" s="36" customFormat="1" ht="15.75" thickBot="1">
      <c r="A10" s="35" t="s">
        <v>42</v>
      </c>
      <c r="B10" s="35"/>
      <c r="C10" s="35">
        <v>484.53</v>
      </c>
      <c r="D10" s="35" t="s">
        <v>43</v>
      </c>
      <c r="E10" s="35">
        <v>1</v>
      </c>
    </row>
    <row r="11" spans="1:5" ht="15.75" thickBot="1">
      <c r="A11" s="30"/>
      <c r="B11" s="30"/>
      <c r="C11" s="30">
        <v>484.53</v>
      </c>
      <c r="D11" s="30"/>
      <c r="E11" s="30">
        <v>1</v>
      </c>
    </row>
    <row r="12" spans="1:5" s="36" customFormat="1" ht="15.75" thickBot="1">
      <c r="A12" s="35" t="s">
        <v>32</v>
      </c>
      <c r="B12" s="35"/>
      <c r="C12" s="35">
        <v>555.84</v>
      </c>
      <c r="D12" s="35" t="s">
        <v>9</v>
      </c>
      <c r="E12" s="35">
        <v>386</v>
      </c>
    </row>
    <row r="13" spans="1:5" ht="15.75" thickBot="1">
      <c r="A13" s="30"/>
      <c r="B13" s="30"/>
      <c r="C13" s="30">
        <v>555.84</v>
      </c>
      <c r="D13" s="30"/>
      <c r="E13" s="30">
        <v>386</v>
      </c>
    </row>
    <row r="14" spans="1:5" s="36" customFormat="1" ht="15.75" thickBot="1">
      <c r="A14" s="35" t="s">
        <v>34</v>
      </c>
      <c r="B14" s="35"/>
      <c r="C14" s="35">
        <v>809.36</v>
      </c>
      <c r="D14" s="35" t="s">
        <v>22</v>
      </c>
      <c r="E14" s="35">
        <v>1</v>
      </c>
    </row>
    <row r="15" spans="1:5" ht="15.75" thickBot="1">
      <c r="A15" s="30"/>
      <c r="B15" s="30"/>
      <c r="C15" s="30">
        <v>809.36</v>
      </c>
      <c r="D15" s="30"/>
      <c r="E15" s="30">
        <v>1</v>
      </c>
    </row>
    <row r="16" spans="1:5" s="36" customFormat="1" ht="15.75" thickBot="1">
      <c r="A16" s="35" t="s">
        <v>44</v>
      </c>
      <c r="B16" s="35"/>
      <c r="C16" s="35">
        <v>134.74</v>
      </c>
      <c r="D16" s="35" t="s">
        <v>9</v>
      </c>
      <c r="E16" s="35">
        <v>7926</v>
      </c>
    </row>
    <row r="17" spans="1:5" ht="15.75" thickBot="1">
      <c r="A17" s="30"/>
      <c r="B17" s="30"/>
      <c r="C17" s="30">
        <v>134.74</v>
      </c>
      <c r="D17" s="30"/>
      <c r="E17" s="30">
        <v>7926</v>
      </c>
    </row>
    <row r="18" spans="1:5" s="36" customFormat="1" ht="15.75" thickBot="1">
      <c r="A18" s="35" t="s">
        <v>45</v>
      </c>
      <c r="B18" s="35"/>
      <c r="C18" s="35">
        <v>134.74</v>
      </c>
      <c r="D18" s="35" t="s">
        <v>9</v>
      </c>
      <c r="E18" s="35">
        <v>7926</v>
      </c>
    </row>
    <row r="19" spans="1:5" ht="15.75" thickBot="1">
      <c r="A19" s="30"/>
      <c r="B19" s="30"/>
      <c r="C19" s="30">
        <v>134.74</v>
      </c>
      <c r="D19" s="30"/>
      <c r="E19" s="30">
        <v>7926</v>
      </c>
    </row>
    <row r="20" spans="1:5" s="36" customFormat="1" ht="15.75" thickBot="1">
      <c r="A20" s="35" t="s">
        <v>46</v>
      </c>
      <c r="B20" s="35"/>
      <c r="C20" s="35">
        <v>1936.1</v>
      </c>
      <c r="D20" s="35" t="s">
        <v>10</v>
      </c>
      <c r="E20" s="35">
        <v>1</v>
      </c>
    </row>
    <row r="21" spans="1:5" ht="15.75" thickBot="1">
      <c r="A21" s="30"/>
      <c r="B21" s="30"/>
      <c r="C21" s="30">
        <v>1936.1</v>
      </c>
      <c r="D21" s="30"/>
      <c r="E21" s="30">
        <v>1</v>
      </c>
    </row>
    <row r="22" spans="1:5" s="36" customFormat="1" ht="15.75" thickBot="1">
      <c r="A22" s="35" t="s">
        <v>47</v>
      </c>
      <c r="B22" s="35"/>
      <c r="C22" s="35">
        <v>3725.22</v>
      </c>
      <c r="D22" s="35" t="s">
        <v>9</v>
      </c>
      <c r="E22" s="35">
        <v>7926</v>
      </c>
    </row>
    <row r="23" spans="1:5" ht="15.75" thickBot="1">
      <c r="A23" s="30"/>
      <c r="B23" s="30"/>
      <c r="C23" s="30">
        <v>3725.22</v>
      </c>
      <c r="D23" s="30"/>
      <c r="E23" s="30">
        <v>7926</v>
      </c>
    </row>
    <row r="24" spans="1:5" s="36" customFormat="1" ht="15.75" thickBot="1">
      <c r="A24" s="35" t="s">
        <v>48</v>
      </c>
      <c r="B24" s="35"/>
      <c r="C24" s="35">
        <v>5627.46</v>
      </c>
      <c r="D24" s="35" t="s">
        <v>9</v>
      </c>
      <c r="E24" s="35">
        <v>7926</v>
      </c>
    </row>
    <row r="25" spans="1:5" ht="15.75" thickBot="1">
      <c r="A25" s="30"/>
      <c r="B25" s="30"/>
      <c r="C25" s="30">
        <v>5627.46</v>
      </c>
      <c r="D25" s="30"/>
      <c r="E25" s="30">
        <v>7926</v>
      </c>
    </row>
    <row r="26" spans="1:5" s="36" customFormat="1" ht="15.75" thickBot="1">
      <c r="A26" s="35" t="s">
        <v>49</v>
      </c>
      <c r="B26" s="35"/>
      <c r="C26" s="35">
        <v>1505.94</v>
      </c>
      <c r="D26" s="35" t="s">
        <v>9</v>
      </c>
      <c r="E26" s="35">
        <v>7926</v>
      </c>
    </row>
    <row r="27" spans="1:5" ht="15.75" thickBot="1">
      <c r="A27" s="30"/>
      <c r="B27" s="30"/>
      <c r="C27" s="30">
        <v>1505.94</v>
      </c>
      <c r="D27" s="30"/>
      <c r="E27" s="30">
        <v>7926</v>
      </c>
    </row>
    <row r="28" spans="1:5" s="36" customFormat="1" ht="15.75" thickBot="1">
      <c r="A28" s="35" t="s">
        <v>50</v>
      </c>
      <c r="B28" s="35"/>
      <c r="C28" s="35">
        <v>1664.46</v>
      </c>
      <c r="D28" s="35" t="s">
        <v>9</v>
      </c>
      <c r="E28" s="35">
        <v>7926</v>
      </c>
    </row>
    <row r="29" spans="1:5" ht="15.75" thickBot="1">
      <c r="A29" s="30"/>
      <c r="B29" s="30"/>
      <c r="C29" s="30">
        <v>1664.46</v>
      </c>
      <c r="D29" s="30"/>
      <c r="E29" s="30">
        <v>7926</v>
      </c>
    </row>
    <row r="30" spans="1:5" s="36" customFormat="1" ht="15.75" thickBot="1">
      <c r="A30" s="35" t="s">
        <v>51</v>
      </c>
      <c r="B30" s="35"/>
      <c r="C30" s="35">
        <v>8480.82</v>
      </c>
      <c r="D30" s="35" t="s">
        <v>9</v>
      </c>
      <c r="E30" s="35">
        <v>7926</v>
      </c>
    </row>
    <row r="31" spans="1:5" ht="15.75" thickBot="1">
      <c r="A31" s="30"/>
      <c r="B31" s="30"/>
      <c r="C31" s="30">
        <v>8480.82</v>
      </c>
      <c r="D31" s="30"/>
      <c r="E31" s="30">
        <v>7926</v>
      </c>
    </row>
    <row r="32" spans="1:5" s="36" customFormat="1" ht="15.75" thickBot="1">
      <c r="A32" s="35" t="s">
        <v>52</v>
      </c>
      <c r="B32" s="35"/>
      <c r="C32" s="35">
        <v>10303.799999999999</v>
      </c>
      <c r="D32" s="35" t="s">
        <v>9</v>
      </c>
      <c r="E32" s="35">
        <v>7926</v>
      </c>
    </row>
    <row r="33" spans="1:5" ht="15.75" thickBot="1">
      <c r="A33" s="30"/>
      <c r="B33" s="30"/>
      <c r="C33" s="30">
        <v>10303.799999999999</v>
      </c>
      <c r="D33" s="30"/>
      <c r="E33" s="30">
        <v>7926</v>
      </c>
    </row>
    <row r="34" spans="1:5" s="36" customFormat="1" ht="15.75" thickBot="1">
      <c r="A34" s="35" t="s">
        <v>53</v>
      </c>
      <c r="B34" s="35"/>
      <c r="C34" s="35">
        <v>19101.66</v>
      </c>
      <c r="D34" s="35" t="s">
        <v>9</v>
      </c>
      <c r="E34" s="35">
        <v>7926</v>
      </c>
    </row>
    <row r="35" spans="1:5" ht="15.75" thickBot="1">
      <c r="A35" s="30"/>
      <c r="B35" s="30"/>
      <c r="C35" s="30">
        <v>19101.66</v>
      </c>
      <c r="D35" s="30"/>
      <c r="E35" s="30">
        <v>7926</v>
      </c>
    </row>
    <row r="36" spans="1:5" s="36" customFormat="1" ht="15.75" thickBot="1">
      <c r="A36" s="35" t="s">
        <v>54</v>
      </c>
      <c r="B36" s="35"/>
      <c r="C36" s="35">
        <v>19815</v>
      </c>
      <c r="D36" s="35" t="s">
        <v>9</v>
      </c>
      <c r="E36" s="35">
        <v>7926</v>
      </c>
    </row>
    <row r="37" spans="1:5" ht="15.75" thickBot="1">
      <c r="A37" s="30"/>
      <c r="B37" s="30"/>
      <c r="C37" s="30">
        <v>19815</v>
      </c>
      <c r="D37" s="30"/>
      <c r="E37" s="30">
        <v>7926</v>
      </c>
    </row>
    <row r="38" spans="1:5" s="36" customFormat="1" ht="15.75" thickBot="1">
      <c r="A38" s="35" t="s">
        <v>55</v>
      </c>
      <c r="B38" s="35"/>
      <c r="C38" s="35">
        <v>30277.32</v>
      </c>
      <c r="D38" s="35" t="s">
        <v>9</v>
      </c>
      <c r="E38" s="35">
        <v>7926</v>
      </c>
    </row>
    <row r="39" spans="1:5" ht="15.75" thickBot="1">
      <c r="A39" s="30"/>
      <c r="B39" s="30"/>
      <c r="C39" s="30">
        <v>30277.32</v>
      </c>
      <c r="D39" s="30"/>
      <c r="E39" s="30">
        <v>7926</v>
      </c>
    </row>
    <row r="40" spans="1:5" s="36" customFormat="1" ht="15.75" thickBot="1">
      <c r="A40" s="35" t="s">
        <v>56</v>
      </c>
      <c r="B40" s="35"/>
      <c r="C40" s="35">
        <v>28216.560000000001</v>
      </c>
      <c r="D40" s="35" t="s">
        <v>9</v>
      </c>
      <c r="E40" s="35">
        <v>7926</v>
      </c>
    </row>
    <row r="41" spans="1:5" ht="15.75" thickBot="1">
      <c r="A41" s="30"/>
      <c r="B41" s="30"/>
      <c r="C41" s="30">
        <v>28216.560000000001</v>
      </c>
      <c r="D41" s="30"/>
      <c r="E41" s="30">
        <v>7926</v>
      </c>
    </row>
    <row r="42" spans="1:5" s="36" customFormat="1" ht="15.75" thickBot="1">
      <c r="A42" s="35" t="s">
        <v>57</v>
      </c>
      <c r="B42" s="35"/>
      <c r="C42" s="35">
        <v>602.38</v>
      </c>
      <c r="D42" s="35" t="s">
        <v>9</v>
      </c>
      <c r="E42" s="35">
        <v>7926</v>
      </c>
    </row>
    <row r="43" spans="1:5" ht="15.75" thickBot="1">
      <c r="A43" s="30"/>
      <c r="B43" s="30"/>
      <c r="C43" s="30">
        <v>602.38</v>
      </c>
      <c r="D43" s="30"/>
      <c r="E43" s="30">
        <v>7926</v>
      </c>
    </row>
    <row r="44" spans="1:5" s="36" customFormat="1" ht="15.75" thickBot="1">
      <c r="A44" s="35" t="s">
        <v>58</v>
      </c>
      <c r="B44" s="35"/>
      <c r="C44" s="35">
        <v>634.08000000000004</v>
      </c>
      <c r="D44" s="35" t="s">
        <v>9</v>
      </c>
      <c r="E44" s="35">
        <v>7926</v>
      </c>
    </row>
    <row r="45" spans="1:5" ht="15.75" thickBot="1">
      <c r="A45" s="30"/>
      <c r="B45" s="30"/>
      <c r="C45" s="30">
        <v>634.08000000000004</v>
      </c>
      <c r="D45" s="30"/>
      <c r="E45" s="30">
        <v>7926</v>
      </c>
    </row>
    <row r="46" spans="1:5" s="36" customFormat="1" ht="15.75" thickBot="1">
      <c r="A46" s="35" t="s">
        <v>59</v>
      </c>
      <c r="B46" s="35"/>
      <c r="C46" s="35">
        <v>713.34</v>
      </c>
      <c r="D46" s="35" t="s">
        <v>9</v>
      </c>
      <c r="E46" s="35">
        <v>7926</v>
      </c>
    </row>
    <row r="47" spans="1:5" ht="15.75" thickBot="1">
      <c r="A47" s="30"/>
      <c r="B47" s="30"/>
      <c r="C47" s="30">
        <v>713.34</v>
      </c>
      <c r="D47" s="30"/>
      <c r="E47" s="30">
        <v>7926</v>
      </c>
    </row>
    <row r="48" spans="1:5" s="36" customFormat="1" ht="15.75" thickBot="1">
      <c r="A48" s="35" t="s">
        <v>60</v>
      </c>
      <c r="B48" s="35"/>
      <c r="C48" s="35">
        <v>871.86</v>
      </c>
      <c r="D48" s="35" t="s">
        <v>9</v>
      </c>
      <c r="E48" s="35">
        <v>7926</v>
      </c>
    </row>
    <row r="49" spans="1:5" ht="15.75" thickBot="1">
      <c r="A49" s="30"/>
      <c r="B49" s="30"/>
      <c r="C49" s="30">
        <v>871.86</v>
      </c>
      <c r="D49" s="30"/>
      <c r="E49" s="30">
        <v>7926</v>
      </c>
    </row>
    <row r="50" spans="1:5" s="36" customFormat="1" ht="15.75" thickBot="1">
      <c r="A50" s="35" t="s">
        <v>12</v>
      </c>
      <c r="B50" s="35"/>
      <c r="C50" s="35">
        <v>86.93</v>
      </c>
      <c r="D50" s="35" t="s">
        <v>10</v>
      </c>
      <c r="E50" s="35">
        <v>1</v>
      </c>
    </row>
    <row r="51" spans="1:5" ht="15.75" thickBot="1">
      <c r="A51" s="30"/>
      <c r="B51" s="30"/>
      <c r="C51" s="30">
        <v>86.93</v>
      </c>
      <c r="D51" s="30"/>
      <c r="E51" s="30">
        <v>1</v>
      </c>
    </row>
    <row r="52" spans="1:5" s="36" customFormat="1" ht="15.75" thickBot="1">
      <c r="A52" s="35" t="s">
        <v>61</v>
      </c>
      <c r="B52" s="35"/>
      <c r="C52" s="35">
        <v>810.42</v>
      </c>
      <c r="D52" s="35" t="s">
        <v>62</v>
      </c>
      <c r="E52" s="35">
        <v>3</v>
      </c>
    </row>
    <row r="53" spans="1:5" ht="15.75" thickBot="1">
      <c r="A53" s="30"/>
      <c r="B53" s="30"/>
      <c r="C53" s="30">
        <v>810.42</v>
      </c>
      <c r="D53" s="30"/>
      <c r="E53" s="30">
        <v>3</v>
      </c>
    </row>
    <row r="54" spans="1:5" s="36" customFormat="1" ht="15.75" thickBot="1">
      <c r="A54" s="35" t="s">
        <v>63</v>
      </c>
      <c r="B54" s="35"/>
      <c r="C54" s="35">
        <v>1328.09</v>
      </c>
      <c r="D54" s="35" t="s">
        <v>10</v>
      </c>
      <c r="E54" s="35">
        <v>1</v>
      </c>
    </row>
    <row r="55" spans="1:5" ht="15.75" thickBot="1">
      <c r="A55" s="30"/>
      <c r="B55" s="30"/>
      <c r="C55" s="30">
        <v>1328.09</v>
      </c>
      <c r="D55" s="30"/>
      <c r="E55" s="30">
        <v>1</v>
      </c>
    </row>
    <row r="56" spans="1:5" s="36" customFormat="1" ht="15.75" thickBot="1">
      <c r="A56" s="35" t="s">
        <v>64</v>
      </c>
      <c r="B56" s="35"/>
      <c r="C56" s="35">
        <v>479.63</v>
      </c>
      <c r="D56" s="35" t="s">
        <v>65</v>
      </c>
      <c r="E56" s="35">
        <v>1.4</v>
      </c>
    </row>
    <row r="57" spans="1:5" ht="15.75" thickBot="1">
      <c r="A57" s="30"/>
      <c r="B57" s="30"/>
      <c r="C57" s="30">
        <v>479.63</v>
      </c>
      <c r="D57" s="30"/>
      <c r="E57" s="30">
        <v>1.4</v>
      </c>
    </row>
    <row r="58" spans="1:5" s="36" customFormat="1" ht="15.75" thickBot="1">
      <c r="A58" s="35" t="s">
        <v>66</v>
      </c>
      <c r="B58" s="35"/>
      <c r="C58" s="35">
        <v>1591.74</v>
      </c>
      <c r="D58" s="35" t="s">
        <v>10</v>
      </c>
      <c r="E58" s="35">
        <v>6</v>
      </c>
    </row>
    <row r="59" spans="1:5" ht="15.75" thickBot="1">
      <c r="A59" s="30"/>
      <c r="B59" s="30"/>
      <c r="C59" s="30">
        <v>1591.74</v>
      </c>
      <c r="D59" s="30"/>
      <c r="E59" s="30">
        <v>6</v>
      </c>
    </row>
    <row r="60" spans="1:5" s="36" customFormat="1" ht="15.75" thickBot="1">
      <c r="A60" s="35" t="s">
        <v>67</v>
      </c>
      <c r="B60" s="35"/>
      <c r="C60" s="35">
        <v>2262.96</v>
      </c>
      <c r="D60" s="35" t="s">
        <v>10</v>
      </c>
      <c r="E60" s="35">
        <v>1</v>
      </c>
    </row>
    <row r="61" spans="1:5" ht="15.75" thickBot="1">
      <c r="A61" s="30"/>
      <c r="B61" s="30"/>
      <c r="C61" s="30">
        <v>2262.96</v>
      </c>
      <c r="D61" s="30"/>
      <c r="E61" s="30">
        <v>1</v>
      </c>
    </row>
    <row r="62" spans="1:5" ht="15.75" thickBot="1">
      <c r="A62" s="30"/>
      <c r="B62" s="30"/>
      <c r="C62" s="30">
        <f>194088.89+1328.09</f>
        <v>195416.98</v>
      </c>
      <c r="D62" s="30"/>
      <c r="E62" s="30">
        <v>128208.4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2019-02-07T01:04:52Z</cp:lastPrinted>
  <dcterms:created xsi:type="dcterms:W3CDTF">2018-02-13T05:54:21Z</dcterms:created>
  <dcterms:modified xsi:type="dcterms:W3CDTF">2019-02-28T05:33:46Z</dcterms:modified>
</cp:coreProperties>
</file>