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3" sheetId="3" r:id="rId2"/>
  </sheets>
  <definedNames>
    <definedName name="_xlnm.Print_Area" localSheetId="0">Лист1!$A$1:$E$71</definedName>
  </definedNames>
  <calcPr calcId="124519" calcMode="manual"/>
</workbook>
</file>

<file path=xl/calcChain.xml><?xml version="1.0" encoding="utf-8"?>
<calcChain xmlns="http://schemas.openxmlformats.org/spreadsheetml/2006/main">
  <c r="C69" i="1"/>
  <c r="C13"/>
  <c r="C9"/>
  <c r="C70" s="1"/>
  <c r="C71" s="1"/>
  <c r="C8"/>
  <c r="C79" i="3"/>
  <c r="C37" i="1"/>
  <c r="C31"/>
  <c r="C58"/>
  <c r="B61"/>
  <c r="C61"/>
  <c r="C55"/>
  <c r="C52"/>
  <c r="C24"/>
  <c r="C21"/>
  <c r="C18"/>
  <c r="C68" s="1"/>
  <c r="C15"/>
  <c r="C67" l="1"/>
  <c r="C66" s="1"/>
  <c r="C12" l="1"/>
  <c r="B37" l="1"/>
  <c r="B58"/>
  <c r="B55"/>
  <c r="B52"/>
  <c r="B51"/>
  <c r="B50"/>
  <c r="B49"/>
  <c r="B48"/>
  <c r="B21"/>
  <c r="B18"/>
  <c r="B15"/>
  <c r="B67" l="1"/>
  <c r="B66" s="1"/>
  <c r="B68" s="1"/>
</calcChain>
</file>

<file path=xl/sharedStrings.xml><?xml version="1.0" encoding="utf-8"?>
<sst xmlns="http://schemas.openxmlformats.org/spreadsheetml/2006/main" count="194" uniqueCount="96">
  <si>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</si>
  <si>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</si>
  <si>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</si>
  <si>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</si>
  <si>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</si>
  <si>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</si>
  <si>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</si>
  <si>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</si>
  <si>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</si>
  <si>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</si>
  <si>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</si>
  <si>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</si>
  <si>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</si>
  <si>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</si>
  <si>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</si>
  <si>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</si>
  <si>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</si>
  <si>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</si>
  <si>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</si>
  <si>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</si>
  <si>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</si>
  <si>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</si>
  <si>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</si>
  <si>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</si>
  <si>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</si>
  <si>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</si>
  <si>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</si>
  <si>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Смена труб отопления ППР д. 25 (без сварочных рабо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</si>
  <si>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</si>
  <si>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</si>
  <si>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</si>
  <si>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</si>
  <si>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</si>
  <si>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</si>
  <si>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</si>
  <si>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</si>
  <si>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Адрес: ул. Казачья, 3 В</t>
  </si>
  <si>
    <t>сброс воздуха с системы отопления</t>
  </si>
  <si>
    <t>Ремонт канализационной трубы ПП д. 100</t>
  </si>
  <si>
    <t xml:space="preserve">ИП Дубовенко М.В. </t>
  </si>
  <si>
    <t xml:space="preserve">Годовая фактическая стоимость работ (услуг) 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</si>
  <si>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</si>
  <si>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</si>
  <si>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</si>
  <si>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</si>
  <si>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</si>
  <si>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</si>
  <si>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</si>
  <si>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</si>
  <si>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Дератизация</t>
  </si>
  <si>
    <t>Орг-ция мест накоп. ртуть содержащих ламп 1,2 кв.</t>
  </si>
  <si>
    <t>Орг-ция мест накоп.ртуть содерж-х ламп 3,4 кв.2018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</si>
  <si>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</si>
  <si>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</si>
  <si>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</si>
  <si>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</si>
  <si>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</si>
  <si>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</si>
  <si>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</si>
  <si>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</si>
  <si>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</si>
  <si>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</si>
  <si>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</si>
  <si>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</si>
  <si>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1 шт</t>
  </si>
  <si>
    <t>Замена манжета-подвал кнс</t>
  </si>
  <si>
    <t>Смена труб ГВС д.50</t>
  </si>
  <si>
    <t>Смена труб ХВС д. 32 мм</t>
  </si>
  <si>
    <t>ТО газового оборудования к=0,6;0,8;0,85;0,9;1( 1,2</t>
  </si>
  <si>
    <t>Тех.обслуживание газового оборудования.К= 0,6;0,8;</t>
  </si>
  <si>
    <t>Установка почтовых ящиков 4х секционных</t>
  </si>
  <si>
    <t>изготовление и установка деревянного поручня</t>
  </si>
  <si>
    <t>изготовление и установка информационного щита</t>
  </si>
  <si>
    <t>навеска пружин на тамбурные двери</t>
  </si>
  <si>
    <t>ремонт труб КНС</t>
  </si>
  <si>
    <t>ремонт электропроводки в техническом помещении</t>
  </si>
  <si>
    <t>сброс воздуха со стояков отопления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</si>
  <si>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</si>
  <si>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</si>
  <si>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</si>
  <si>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</si>
  <si>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</si>
  <si>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</si>
  <si>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Управлением жил. фонд 1,2 кв. 2018 г. 0,6;0,8;0,85;0,9;1</t>
  </si>
  <si>
    <t>Управление жилым фондом 3,4 кв. 2018 г. 0,6;0,8;0,85;0,9;1</t>
  </si>
  <si>
    <t>Горячая. вода,потр.при содер.общ.имущ. в МКД 2018г 3,4 кв.</t>
  </si>
  <si>
    <t>Холодная вода,потр. при содер.общ.имущ.МКД 3,4 кв. 2018 г.</t>
  </si>
  <si>
    <t>ТО газового оборудования к=0,6;0,8;0,85;0,9;1( 1,2 кв.2018г)</t>
  </si>
  <si>
    <t>Тех.обслуживание газового оборудования.К= 0,6;0,8;0,85;0,9;1</t>
  </si>
  <si>
    <t>Орг-ция мест накоп. ртуть содержащих ламп 1,2 кв.2018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</si>
  <si>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</si>
  <si>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</si>
  <si>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</si>
  <si>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Алтан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</si>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</sst>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9">
    <xf numFmtId="0" fontId="0" fillId="0" borderId="0" xfId="0"/>
    <xf numFmtId="0" fontId="4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/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3" borderId="4" xfId="0" applyFill="1" applyBorder="1"/>
    <xf numFmtId="0" fontId="0" fillId="3" borderId="0" xfId="0" applyFill="1"/>
    <xf numFmtId="0" fontId="4" fillId="4" borderId="0" xfId="0" applyFont="1" applyFill="1"/>
    <xf numFmtId="0" fontId="5" fillId="4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0" fontId="6" fillId="4" borderId="2" xfId="2" applyFont="1" applyFill="1" applyBorder="1" applyAlignment="1">
      <alignment horizontal="left" vertical="center"/>
    </xf>
    <xf numFmtId="164" fontId="6" fillId="4" borderId="2" xfId="2" applyNumberFormat="1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43" fontId="7" fillId="4" borderId="2" xfId="1" applyFont="1" applyFill="1" applyBorder="1" applyAlignment="1" applyProtection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left" vertical="center"/>
    </xf>
    <xf numFmtId="164" fontId="10" fillId="4" borderId="2" xfId="2" applyNumberFormat="1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0" xfId="0" applyFill="1"/>
    <xf numFmtId="164" fontId="8" fillId="4" borderId="2" xfId="0" applyNumberFormat="1" applyFont="1" applyFill="1" applyBorder="1" applyAlignment="1">
      <alignment horizontal="center" vertical="center"/>
    </xf>
    <xf numFmtId="43" fontId="8" fillId="4" borderId="2" xfId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5" fillId="4" borderId="0" xfId="0" applyFont="1" applyFill="1"/>
    <xf numFmtId="0" fontId="8" fillId="4" borderId="2" xfId="0" applyFont="1" applyFill="1" applyBorder="1" applyAlignment="1">
      <alignment horizontal="left" vertical="center" wrapText="1"/>
    </xf>
    <xf numFmtId="43" fontId="8" fillId="4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A8" sqref="A8"/>
    </sheetView>
  </sheetViews>
  <sheetFormatPr defaultRowHeight="15" outlineLevelRow="1"/>
  <cols>
    <col min="1" max="1" width="59.5703125" style="4" customWidth="1"/>
    <col min="2" max="2" width="15.5703125" style="2" hidden="1" customWidth="1"/>
    <col min="3" max="3" width="22.5703125" style="3" customWidth="1"/>
    <col min="4" max="4" width="7" style="3" customWidth="1"/>
    <col min="5" max="5" width="14.28515625" style="3" customWidth="1"/>
    <col min="6" max="6" width="0" style="1" hidden="1" customWidth="1"/>
    <col min="7" max="16384" width="9.140625" style="1"/>
  </cols>
  <sheetData>
    <row r="1" spans="1:5" s="10" customFormat="1" ht="66.75" customHeight="1">
      <c r="A1" s="43" t="s">
        <v>0</v>
      </c>
      <c r="B1" s="43"/>
      <c r="C1" s="43"/>
      <c r="D1" s="43"/>
      <c r="E1" s="43"/>
    </row>
    <row r="2" spans="1:5" s="10" customFormat="1">
      <c r="A2" s="11" t="s">
        <v>36</v>
      </c>
      <c r="B2" s="12" t="s">
        <v>1</v>
      </c>
      <c r="C2" s="45" t="s">
        <v>77</v>
      </c>
      <c r="D2" s="45"/>
      <c r="E2" s="39"/>
    </row>
    <row r="3" spans="1:5" s="10" customFormat="1" ht="57">
      <c r="A3" s="13" t="s">
        <v>2</v>
      </c>
      <c r="B3" s="14" t="s">
        <v>3</v>
      </c>
      <c r="C3" s="15" t="s">
        <v>40</v>
      </c>
      <c r="D3" s="16" t="s">
        <v>4</v>
      </c>
      <c r="E3" s="15" t="s">
        <v>5</v>
      </c>
    </row>
    <row r="4" spans="1:5" s="10" customFormat="1">
      <c r="A4" s="13" t="s">
        <v>78</v>
      </c>
      <c r="B4" s="14"/>
      <c r="C4" s="15">
        <v>78449.990000000005</v>
      </c>
      <c r="D4" s="16"/>
      <c r="E4" s="17"/>
    </row>
    <row r="5" spans="1:5" s="10" customFormat="1">
      <c r="A5" s="46" t="s">
        <v>82</v>
      </c>
      <c r="B5" s="47"/>
      <c r="C5" s="47"/>
      <c r="D5" s="47"/>
      <c r="E5" s="48"/>
    </row>
    <row r="6" spans="1:5" s="10" customFormat="1">
      <c r="A6" s="13" t="s">
        <v>79</v>
      </c>
      <c r="B6" s="14"/>
      <c r="C6" s="15">
        <v>748799.27</v>
      </c>
      <c r="D6" s="16"/>
      <c r="E6" s="17"/>
    </row>
    <row r="7" spans="1:5" s="10" customFormat="1">
      <c r="A7" s="13" t="s">
        <v>80</v>
      </c>
      <c r="B7" s="14"/>
      <c r="C7" s="15">
        <v>635174.66</v>
      </c>
      <c r="D7" s="16"/>
      <c r="E7" s="17"/>
    </row>
    <row r="8" spans="1:5" s="10" customFormat="1">
      <c r="A8" s="13" t="s">
        <v>95</v>
      </c>
      <c r="B8" s="14"/>
      <c r="C8" s="15">
        <f>C7-C6</f>
        <v>-113624.60999999999</v>
      </c>
      <c r="D8" s="16"/>
      <c r="E8" s="17"/>
    </row>
    <row r="9" spans="1:5" s="10" customFormat="1">
      <c r="A9" s="13" t="s">
        <v>6</v>
      </c>
      <c r="B9" s="14"/>
      <c r="C9" s="15">
        <f>C11+C12+C10</f>
        <v>75475</v>
      </c>
      <c r="D9" s="16"/>
      <c r="E9" s="17"/>
    </row>
    <row r="10" spans="1:5" s="10" customFormat="1">
      <c r="A10" s="18" t="s">
        <v>93</v>
      </c>
      <c r="B10" s="14"/>
      <c r="C10" s="41">
        <v>67907.100000000006</v>
      </c>
      <c r="D10" s="16"/>
      <c r="E10" s="17"/>
    </row>
    <row r="11" spans="1:5" s="10" customFormat="1">
      <c r="A11" s="18" t="s">
        <v>39</v>
      </c>
      <c r="B11" s="19"/>
      <c r="C11" s="20">
        <v>1224.22</v>
      </c>
      <c r="D11" s="16"/>
      <c r="E11" s="17"/>
    </row>
    <row r="12" spans="1:5" s="10" customFormat="1">
      <c r="A12" s="18" t="s">
        <v>7</v>
      </c>
      <c r="B12" s="19"/>
      <c r="C12" s="20">
        <f>528.64*12</f>
        <v>6343.68</v>
      </c>
      <c r="D12" s="16"/>
      <c r="E12" s="17"/>
    </row>
    <row r="13" spans="1:5" s="10" customFormat="1">
      <c r="A13" s="21" t="s">
        <v>81</v>
      </c>
      <c r="B13" s="22"/>
      <c r="C13" s="23">
        <f>C6+C9</f>
        <v>824274.27</v>
      </c>
      <c r="D13" s="24"/>
      <c r="E13" s="24"/>
    </row>
    <row r="14" spans="1:5" s="10" customFormat="1">
      <c r="A14" s="44" t="s">
        <v>8</v>
      </c>
      <c r="B14" s="44"/>
      <c r="C14" s="44"/>
      <c r="D14" s="44"/>
      <c r="E14" s="44"/>
    </row>
    <row r="15" spans="1:5" s="10" customFormat="1" ht="29.25" thickBot="1">
      <c r="A15" s="25" t="s">
        <v>15</v>
      </c>
      <c r="B15" s="22">
        <f>B16</f>
        <v>0</v>
      </c>
      <c r="C15" s="23">
        <f>C16+C17</f>
        <v>118325.01000000001</v>
      </c>
      <c r="D15" s="24"/>
      <c r="E15" s="24"/>
    </row>
    <row r="16" spans="1:5" s="27" customFormat="1" ht="15.75" thickBot="1">
      <c r="A16" s="26" t="s">
        <v>83</v>
      </c>
      <c r="B16" s="26"/>
      <c r="C16" s="40">
        <v>57078.19</v>
      </c>
      <c r="D16" s="40" t="s">
        <v>9</v>
      </c>
      <c r="E16" s="40">
        <v>16033.2</v>
      </c>
    </row>
    <row r="17" spans="1:5" s="27" customFormat="1" ht="15.75" thickBot="1">
      <c r="A17" s="26" t="s">
        <v>84</v>
      </c>
      <c r="B17" s="26"/>
      <c r="C17" s="40">
        <v>61246.82</v>
      </c>
      <c r="D17" s="40" t="s">
        <v>9</v>
      </c>
      <c r="E17" s="40">
        <v>16033.2</v>
      </c>
    </row>
    <row r="18" spans="1:5" s="10" customFormat="1" ht="29.25" thickBot="1">
      <c r="A18" s="25" t="s">
        <v>16</v>
      </c>
      <c r="B18" s="22">
        <f>B20</f>
        <v>0</v>
      </c>
      <c r="C18" s="23">
        <f>C19+C20</f>
        <v>45854.94</v>
      </c>
      <c r="D18" s="24"/>
      <c r="E18" s="24"/>
    </row>
    <row r="19" spans="1:5" s="27" customFormat="1" ht="15.75" thickBot="1">
      <c r="A19" s="26" t="s">
        <v>54</v>
      </c>
      <c r="B19" s="26"/>
      <c r="C19" s="40">
        <v>19881.18</v>
      </c>
      <c r="D19" s="40" t="s">
        <v>9</v>
      </c>
      <c r="E19" s="40">
        <v>16033.2</v>
      </c>
    </row>
    <row r="20" spans="1:5" s="27" customFormat="1" ht="15.75" thickBot="1">
      <c r="A20" s="26" t="s">
        <v>55</v>
      </c>
      <c r="B20" s="26"/>
      <c r="C20" s="40">
        <v>25973.759999999998</v>
      </c>
      <c r="D20" s="40" t="s">
        <v>9</v>
      </c>
      <c r="E20" s="40">
        <v>16033.2</v>
      </c>
    </row>
    <row r="21" spans="1:5" s="10" customFormat="1" ht="29.25" thickBot="1">
      <c r="A21" s="25" t="s">
        <v>17</v>
      </c>
      <c r="B21" s="28" t="e">
        <f>B22+#REF!</f>
        <v>#REF!</v>
      </c>
      <c r="C21" s="23">
        <f>C22+C23</f>
        <v>79355</v>
      </c>
      <c r="D21" s="29"/>
      <c r="E21" s="30"/>
    </row>
    <row r="22" spans="1:5" s="27" customFormat="1" ht="15.75" thickBot="1">
      <c r="A22" s="26" t="s">
        <v>45</v>
      </c>
      <c r="B22" s="26"/>
      <c r="C22" s="40">
        <v>39812</v>
      </c>
      <c r="D22" s="40" t="s">
        <v>18</v>
      </c>
      <c r="E22" s="40">
        <v>740</v>
      </c>
    </row>
    <row r="23" spans="1:5" s="27" customFormat="1" ht="15.75" thickBot="1">
      <c r="A23" s="26" t="s">
        <v>46</v>
      </c>
      <c r="B23" s="26"/>
      <c r="C23" s="40">
        <v>39543</v>
      </c>
      <c r="D23" s="40" t="s">
        <v>18</v>
      </c>
      <c r="E23" s="40">
        <v>735</v>
      </c>
    </row>
    <row r="24" spans="1:5" s="10" customFormat="1" ht="43.5" thickBot="1">
      <c r="A24" s="25" t="s">
        <v>19</v>
      </c>
      <c r="B24" s="22"/>
      <c r="C24" s="23">
        <f>C25+C26+C27+C28+C29+C30</f>
        <v>13083.099999999999</v>
      </c>
      <c r="D24" s="24"/>
      <c r="E24" s="24"/>
    </row>
    <row r="25" spans="1:5" s="27" customFormat="1" ht="15.75" thickBot="1">
      <c r="A25" s="26" t="s">
        <v>47</v>
      </c>
      <c r="B25" s="26"/>
      <c r="C25" s="40">
        <v>1282.6600000000001</v>
      </c>
      <c r="D25" s="40" t="s">
        <v>9</v>
      </c>
      <c r="E25" s="40">
        <v>16033.2</v>
      </c>
    </row>
    <row r="26" spans="1:5" s="27" customFormat="1" ht="15.75" thickBot="1">
      <c r="A26" s="26" t="s">
        <v>85</v>
      </c>
      <c r="B26" s="26"/>
      <c r="C26" s="40">
        <v>1442.99</v>
      </c>
      <c r="D26" s="40" t="s">
        <v>9</v>
      </c>
      <c r="E26" s="40">
        <v>16033.2</v>
      </c>
    </row>
    <row r="27" spans="1:5" s="27" customFormat="1" ht="15.75" thickBot="1">
      <c r="A27" s="26" t="s">
        <v>60</v>
      </c>
      <c r="B27" s="26"/>
      <c r="C27" s="40">
        <v>1218.52</v>
      </c>
      <c r="D27" s="40" t="s">
        <v>9</v>
      </c>
      <c r="E27" s="40">
        <v>16033.2</v>
      </c>
    </row>
    <row r="28" spans="1:5" s="27" customFormat="1" ht="15.75" thickBot="1">
      <c r="A28" s="26" t="s">
        <v>86</v>
      </c>
      <c r="B28" s="26"/>
      <c r="C28" s="40">
        <v>1282.6600000000001</v>
      </c>
      <c r="D28" s="40" t="s">
        <v>9</v>
      </c>
      <c r="E28" s="40">
        <v>16033.2</v>
      </c>
    </row>
    <row r="29" spans="1:5" s="27" customFormat="1" ht="15.75" thickBot="1">
      <c r="A29" s="26" t="s">
        <v>62</v>
      </c>
      <c r="B29" s="26"/>
      <c r="C29" s="40">
        <v>1603.32</v>
      </c>
      <c r="D29" s="40" t="s">
        <v>9</v>
      </c>
      <c r="E29" s="40">
        <v>16033.2</v>
      </c>
    </row>
    <row r="30" spans="1:5" s="27" customFormat="1" ht="15.75" thickBot="1">
      <c r="A30" s="26" t="s">
        <v>63</v>
      </c>
      <c r="B30" s="26"/>
      <c r="C30" s="40">
        <v>6252.95</v>
      </c>
      <c r="D30" s="40" t="s">
        <v>9</v>
      </c>
      <c r="E30" s="40">
        <v>16033.2</v>
      </c>
    </row>
    <row r="31" spans="1:5" s="10" customFormat="1" ht="43.5" outlineLevel="1" thickBot="1">
      <c r="A31" s="25" t="s">
        <v>20</v>
      </c>
      <c r="B31" s="31"/>
      <c r="C31" s="23">
        <f>C32+C33+C34+C35+C36</f>
        <v>15694.5</v>
      </c>
      <c r="D31" s="24"/>
      <c r="E31" s="38"/>
    </row>
    <row r="32" spans="1:5" s="27" customFormat="1" ht="15.75" thickBot="1">
      <c r="A32" s="26" t="s">
        <v>70</v>
      </c>
      <c r="B32" s="26"/>
      <c r="C32" s="40">
        <v>6324.48</v>
      </c>
      <c r="D32" s="40" t="s">
        <v>11</v>
      </c>
      <c r="E32" s="40">
        <v>3</v>
      </c>
    </row>
    <row r="33" spans="1:6" s="27" customFormat="1" ht="15.75" thickBot="1">
      <c r="A33" s="26" t="s">
        <v>71</v>
      </c>
      <c r="B33" s="26"/>
      <c r="C33" s="40">
        <v>4851.76</v>
      </c>
      <c r="D33" s="40" t="s">
        <v>11</v>
      </c>
      <c r="E33" s="40">
        <v>4</v>
      </c>
    </row>
    <row r="34" spans="1:6" s="27" customFormat="1" ht="15.75" thickBot="1">
      <c r="A34" s="26" t="s">
        <v>72</v>
      </c>
      <c r="B34" s="26"/>
      <c r="C34" s="40">
        <v>3206.92</v>
      </c>
      <c r="D34" s="40" t="s">
        <v>11</v>
      </c>
      <c r="E34" s="40">
        <v>4</v>
      </c>
    </row>
    <row r="35" spans="1:6" s="27" customFormat="1" ht="15.75" thickBot="1">
      <c r="A35" s="26" t="s">
        <v>73</v>
      </c>
      <c r="B35" s="26"/>
      <c r="C35" s="40">
        <v>910</v>
      </c>
      <c r="D35" s="40" t="s">
        <v>64</v>
      </c>
      <c r="E35" s="40">
        <v>1</v>
      </c>
    </row>
    <row r="36" spans="1:6" s="27" customFormat="1" ht="15.75" thickBot="1">
      <c r="A36" s="26" t="s">
        <v>75</v>
      </c>
      <c r="B36" s="26"/>
      <c r="C36" s="40">
        <v>401.34</v>
      </c>
      <c r="D36" s="40" t="s">
        <v>10</v>
      </c>
      <c r="E36" s="40">
        <v>1</v>
      </c>
    </row>
    <row r="37" spans="1:6" s="10" customFormat="1" ht="57.75" thickBot="1">
      <c r="A37" s="25" t="s">
        <v>21</v>
      </c>
      <c r="B37" s="22" t="e">
        <f>SUM(#REF!)</f>
        <v>#REF!</v>
      </c>
      <c r="C37" s="23">
        <f>C38+C39+C40+C41+C42+C43+C44+C46+C47+C45</f>
        <v>20063.36</v>
      </c>
      <c r="D37" s="24"/>
      <c r="E37" s="24"/>
      <c r="F37" s="32" t="s">
        <v>12</v>
      </c>
    </row>
    <row r="38" spans="1:6" s="27" customFormat="1" ht="15.75" thickBot="1">
      <c r="A38" s="26" t="s">
        <v>24</v>
      </c>
      <c r="B38" s="26"/>
      <c r="C38" s="40">
        <v>1618.72</v>
      </c>
      <c r="D38" s="40" t="s">
        <v>25</v>
      </c>
      <c r="E38" s="40">
        <v>2</v>
      </c>
    </row>
    <row r="39" spans="1:6" s="27" customFormat="1" ht="15.75" thickBot="1">
      <c r="A39" s="26" t="s">
        <v>65</v>
      </c>
      <c r="B39" s="26"/>
      <c r="C39" s="40">
        <v>145</v>
      </c>
      <c r="D39" s="40" t="s">
        <v>11</v>
      </c>
      <c r="E39" s="40">
        <v>1</v>
      </c>
    </row>
    <row r="40" spans="1:6" s="27" customFormat="1" ht="15.75" thickBot="1">
      <c r="A40" s="26" t="s">
        <v>38</v>
      </c>
      <c r="B40" s="26"/>
      <c r="C40" s="40">
        <v>1154.96</v>
      </c>
      <c r="D40" s="40" t="s">
        <v>10</v>
      </c>
      <c r="E40" s="40">
        <v>1.5</v>
      </c>
    </row>
    <row r="41" spans="1:6" s="27" customFormat="1" ht="15.75" thickBot="1">
      <c r="A41" s="26" t="s">
        <v>66</v>
      </c>
      <c r="B41" s="26"/>
      <c r="C41" s="40">
        <v>8465.94</v>
      </c>
      <c r="D41" s="40" t="s">
        <v>10</v>
      </c>
      <c r="E41" s="40">
        <v>6</v>
      </c>
    </row>
    <row r="42" spans="1:6" s="27" customFormat="1" ht="15.75" thickBot="1">
      <c r="A42" s="26" t="s">
        <v>67</v>
      </c>
      <c r="B42" s="26"/>
      <c r="C42" s="40">
        <v>3612.64</v>
      </c>
      <c r="D42" s="40" t="s">
        <v>10</v>
      </c>
      <c r="E42" s="40">
        <v>4</v>
      </c>
    </row>
    <row r="43" spans="1:6" s="27" customFormat="1" ht="15.75" thickBot="1">
      <c r="A43" s="26" t="s">
        <v>22</v>
      </c>
      <c r="B43" s="26"/>
      <c r="C43" s="40">
        <v>540.28</v>
      </c>
      <c r="D43" s="40" t="s">
        <v>23</v>
      </c>
      <c r="E43" s="40">
        <v>2</v>
      </c>
    </row>
    <row r="44" spans="1:6" s="27" customFormat="1" ht="15.75" thickBot="1">
      <c r="A44" s="26" t="s">
        <v>74</v>
      </c>
      <c r="B44" s="26"/>
      <c r="C44" s="40">
        <v>225.84</v>
      </c>
      <c r="D44" s="40" t="s">
        <v>11</v>
      </c>
      <c r="E44" s="40">
        <v>2</v>
      </c>
    </row>
    <row r="45" spans="1:6" s="27" customFormat="1" ht="15.75" thickBot="1">
      <c r="A45" s="26" t="s">
        <v>27</v>
      </c>
      <c r="B45" s="26"/>
      <c r="C45" s="42">
        <v>3056.92</v>
      </c>
      <c r="D45" s="26" t="s">
        <v>10</v>
      </c>
      <c r="E45" s="26">
        <v>4</v>
      </c>
    </row>
    <row r="46" spans="1:6" s="27" customFormat="1" ht="15.75" thickBot="1">
      <c r="A46" s="26" t="s">
        <v>37</v>
      </c>
      <c r="B46" s="26"/>
      <c r="C46" s="40">
        <v>621.53</v>
      </c>
      <c r="D46" s="40" t="s">
        <v>25</v>
      </c>
      <c r="E46" s="40">
        <v>1</v>
      </c>
    </row>
    <row r="47" spans="1:6" s="27" customFormat="1" ht="15.75" thickBot="1">
      <c r="A47" s="26" t="s">
        <v>76</v>
      </c>
      <c r="B47" s="26"/>
      <c r="C47" s="40">
        <v>621.53</v>
      </c>
      <c r="D47" s="40" t="s">
        <v>25</v>
      </c>
      <c r="E47" s="40">
        <v>1</v>
      </c>
    </row>
    <row r="48" spans="1:6" s="10" customFormat="1" ht="28.5">
      <c r="A48" s="25" t="s">
        <v>26</v>
      </c>
      <c r="B48" s="22" t="e">
        <f>#REF!+#REF!</f>
        <v>#REF!</v>
      </c>
      <c r="C48" s="23">
        <v>0</v>
      </c>
      <c r="D48" s="24"/>
      <c r="E48" s="24"/>
    </row>
    <row r="49" spans="1:5" s="10" customFormat="1" ht="28.5">
      <c r="A49" s="25" t="s">
        <v>28</v>
      </c>
      <c r="B49" s="22" t="e">
        <f>SUM(#REF!)</f>
        <v>#REF!</v>
      </c>
      <c r="C49" s="23">
        <v>0</v>
      </c>
      <c r="D49" s="24"/>
      <c r="E49" s="24"/>
    </row>
    <row r="50" spans="1:5" s="10" customFormat="1" ht="28.5">
      <c r="A50" s="25" t="s">
        <v>29</v>
      </c>
      <c r="B50" s="22" t="e">
        <f>#REF!</f>
        <v>#REF!</v>
      </c>
      <c r="C50" s="23">
        <v>0</v>
      </c>
      <c r="D50" s="24"/>
      <c r="E50" s="24"/>
    </row>
    <row r="51" spans="1:5" s="10" customFormat="1" ht="28.5">
      <c r="A51" s="25" t="s">
        <v>30</v>
      </c>
      <c r="B51" s="22" t="e">
        <f>#REF!+#REF!</f>
        <v>#REF!</v>
      </c>
      <c r="C51" s="23">
        <v>0</v>
      </c>
      <c r="D51" s="24"/>
      <c r="E51" s="24"/>
    </row>
    <row r="52" spans="1:5" s="10" customFormat="1" ht="30.75" customHeight="1" thickBot="1">
      <c r="A52" s="25" t="s">
        <v>31</v>
      </c>
      <c r="B52" s="22">
        <f>B53</f>
        <v>0</v>
      </c>
      <c r="C52" s="23">
        <f>C53+C54</f>
        <v>6413.28</v>
      </c>
      <c r="D52" s="24"/>
      <c r="E52" s="24"/>
    </row>
    <row r="53" spans="1:5" s="27" customFormat="1" ht="15.75" thickBot="1">
      <c r="A53" s="26" t="s">
        <v>87</v>
      </c>
      <c r="B53" s="26"/>
      <c r="C53" s="40">
        <v>3046.31</v>
      </c>
      <c r="D53" s="40" t="s">
        <v>9</v>
      </c>
      <c r="E53" s="40">
        <v>16033.2</v>
      </c>
    </row>
    <row r="54" spans="1:5" s="27" customFormat="1" ht="15.75" thickBot="1">
      <c r="A54" s="26" t="s">
        <v>88</v>
      </c>
      <c r="B54" s="26"/>
      <c r="C54" s="40">
        <v>3366.97</v>
      </c>
      <c r="D54" s="40" t="s">
        <v>9</v>
      </c>
      <c r="E54" s="40">
        <v>16033.2</v>
      </c>
    </row>
    <row r="55" spans="1:5" s="10" customFormat="1" ht="29.25" thickBot="1">
      <c r="A55" s="25" t="s">
        <v>32</v>
      </c>
      <c r="B55" s="22" t="e">
        <f>B57+#REF!</f>
        <v>#REF!</v>
      </c>
      <c r="C55" s="23">
        <f>C56+C57</f>
        <v>18486.28</v>
      </c>
      <c r="D55" s="24"/>
      <c r="E55" s="24"/>
    </row>
    <row r="56" spans="1:5" s="27" customFormat="1" ht="15.75" thickBot="1">
      <c r="A56" s="26" t="s">
        <v>52</v>
      </c>
      <c r="B56" s="26"/>
      <c r="C56" s="40">
        <v>7583.7</v>
      </c>
      <c r="D56" s="40" t="s">
        <v>9</v>
      </c>
      <c r="E56" s="40">
        <v>16033.2</v>
      </c>
    </row>
    <row r="57" spans="1:5" s="27" customFormat="1" ht="15.75" thickBot="1">
      <c r="A57" s="26" t="s">
        <v>53</v>
      </c>
      <c r="B57" s="26"/>
      <c r="C57" s="40">
        <v>10902.58</v>
      </c>
      <c r="D57" s="40" t="s">
        <v>9</v>
      </c>
      <c r="E57" s="40">
        <v>16033.2</v>
      </c>
    </row>
    <row r="58" spans="1:5" s="10" customFormat="1" ht="43.5" thickBot="1">
      <c r="A58" s="25" t="s">
        <v>33</v>
      </c>
      <c r="B58" s="22" t="e">
        <f>#REF!</f>
        <v>#REF!</v>
      </c>
      <c r="C58" s="23">
        <f>C59+C60</f>
        <v>3552.48</v>
      </c>
      <c r="D58" s="24"/>
      <c r="E58" s="24"/>
    </row>
    <row r="59" spans="1:5" s="27" customFormat="1" ht="15.75" thickBot="1">
      <c r="A59" s="26" t="s">
        <v>49</v>
      </c>
      <c r="B59" s="26"/>
      <c r="C59" s="40">
        <v>632.16</v>
      </c>
      <c r="D59" s="40" t="s">
        <v>9</v>
      </c>
      <c r="E59" s="40">
        <v>439</v>
      </c>
    </row>
    <row r="60" spans="1:5" s="27" customFormat="1" ht="15.75" thickBot="1">
      <c r="A60" s="26" t="s">
        <v>49</v>
      </c>
      <c r="B60" s="26"/>
      <c r="C60" s="40">
        <v>2920.32</v>
      </c>
      <c r="D60" s="40" t="s">
        <v>9</v>
      </c>
      <c r="E60" s="40">
        <v>2028</v>
      </c>
    </row>
    <row r="61" spans="1:5" s="10" customFormat="1" ht="57.75" thickBot="1">
      <c r="A61" s="25" t="s">
        <v>34</v>
      </c>
      <c r="B61" s="22" t="e">
        <f>SUM(#REF!)</f>
        <v>#REF!</v>
      </c>
      <c r="C61" s="23">
        <f>C62+C63+C64+C65</f>
        <v>85681.4</v>
      </c>
      <c r="D61" s="24"/>
      <c r="E61" s="24"/>
    </row>
    <row r="62" spans="1:5" s="27" customFormat="1" ht="15.75" thickBot="1">
      <c r="A62" s="26" t="s">
        <v>56</v>
      </c>
      <c r="B62" s="26"/>
      <c r="C62" s="40">
        <v>45213.599999999999</v>
      </c>
      <c r="D62" s="40" t="s">
        <v>9</v>
      </c>
      <c r="E62" s="40">
        <v>16033.2</v>
      </c>
    </row>
    <row r="63" spans="1:5" s="27" customFormat="1" ht="15.75" thickBot="1">
      <c r="A63" s="26" t="s">
        <v>57</v>
      </c>
      <c r="B63" s="26"/>
      <c r="C63" s="40">
        <v>39922.68</v>
      </c>
      <c r="D63" s="40" t="s">
        <v>9</v>
      </c>
      <c r="E63" s="40">
        <v>16033.2</v>
      </c>
    </row>
    <row r="64" spans="1:5" s="27" customFormat="1" ht="15.75" thickBot="1">
      <c r="A64" s="26" t="s">
        <v>89</v>
      </c>
      <c r="B64" s="26"/>
      <c r="C64" s="40">
        <v>272.56</v>
      </c>
      <c r="D64" s="40" t="s">
        <v>9</v>
      </c>
      <c r="E64" s="40">
        <v>16033.2</v>
      </c>
    </row>
    <row r="65" spans="1:5" s="27" customFormat="1" ht="15.75" thickBot="1">
      <c r="A65" s="26" t="s">
        <v>51</v>
      </c>
      <c r="B65" s="26"/>
      <c r="C65" s="40">
        <v>272.56</v>
      </c>
      <c r="D65" s="40" t="s">
        <v>9</v>
      </c>
      <c r="E65" s="40">
        <v>16033.2</v>
      </c>
    </row>
    <row r="66" spans="1:5" s="10" customFormat="1">
      <c r="A66" s="25" t="s">
        <v>35</v>
      </c>
      <c r="B66" s="22">
        <f>B67</f>
        <v>2847.4576271186443</v>
      </c>
      <c r="C66" s="23">
        <f>C67</f>
        <v>3360</v>
      </c>
      <c r="D66" s="24"/>
      <c r="E66" s="24"/>
    </row>
    <row r="67" spans="1:5" s="10" customFormat="1" ht="60">
      <c r="A67" s="33" t="s">
        <v>13</v>
      </c>
      <c r="B67" s="28">
        <f>C67/1.18</f>
        <v>2847.4576271186443</v>
      </c>
      <c r="C67" s="29">
        <f>E67*5*12</f>
        <v>3360</v>
      </c>
      <c r="D67" s="34" t="s">
        <v>14</v>
      </c>
      <c r="E67" s="35">
        <v>56</v>
      </c>
    </row>
    <row r="68" spans="1:5" s="10" customFormat="1">
      <c r="A68" s="21" t="s">
        <v>90</v>
      </c>
      <c r="B68" s="36" t="e">
        <f>B15+B18+B21+#REF!+B37+B48+B49+B50+B51+B52+B55+B58+B61+B66</f>
        <v>#REF!</v>
      </c>
      <c r="C68" s="23">
        <f>C15++C18+C21+C24+C31+C37+C48+C49+C51+C52+C55+C58+C61</f>
        <v>406509.35000000009</v>
      </c>
      <c r="D68" s="24"/>
      <c r="E68" s="24"/>
    </row>
    <row r="69" spans="1:5" s="10" customFormat="1">
      <c r="A69" s="21" t="s">
        <v>91</v>
      </c>
      <c r="B69" s="37"/>
      <c r="C69" s="23">
        <f>C68*1.18+C66</f>
        <v>483041.03300000011</v>
      </c>
      <c r="D69" s="24"/>
      <c r="E69" s="24"/>
    </row>
    <row r="70" spans="1:5" s="10" customFormat="1">
      <c r="A70" s="21" t="s">
        <v>92</v>
      </c>
      <c r="B70" s="37"/>
      <c r="C70" s="23">
        <f>C4+C6+C9-C69</f>
        <v>419683.2269999999</v>
      </c>
      <c r="D70" s="24"/>
      <c r="E70" s="24"/>
    </row>
    <row r="71" spans="1:5" s="10" customFormat="1" ht="28.5">
      <c r="A71" s="25" t="s">
        <v>94</v>
      </c>
      <c r="B71" s="22"/>
      <c r="C71" s="23">
        <f>C70+C8</f>
        <v>306058.61699999991</v>
      </c>
      <c r="D71" s="24"/>
      <c r="E71" s="24"/>
    </row>
  </sheetData>
  <mergeCells count="4">
    <mergeCell ref="A1:E1"/>
    <mergeCell ref="A14:E14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9"/>
  <sheetViews>
    <sheetView workbookViewId="0">
      <selection activeCell="A90" sqref="A90"/>
    </sheetView>
  </sheetViews>
  <sheetFormatPr defaultRowHeight="15"/>
  <cols>
    <col min="1" max="1" width="48.28515625" customWidth="1"/>
    <col min="2" max="2" width="28.140625" style="5" hidden="1" customWidth="1"/>
  </cols>
  <sheetData>
    <row r="2" spans="1:5">
      <c r="A2" s="5"/>
      <c r="C2" s="5"/>
      <c r="D2" s="5"/>
      <c r="E2" s="5"/>
    </row>
    <row r="3" spans="1:5">
      <c r="A3" s="5"/>
      <c r="C3" s="5"/>
      <c r="D3" s="5"/>
      <c r="E3" s="5"/>
    </row>
    <row r="4" spans="1:5" ht="15.75" thickBot="1">
      <c r="A4" s="5"/>
      <c r="C4" s="5"/>
      <c r="D4" s="5"/>
      <c r="E4" s="5"/>
    </row>
    <row r="5" spans="1:5" ht="15.75" thickBot="1">
      <c r="A5" s="6" t="s">
        <v>41</v>
      </c>
      <c r="B5" s="6"/>
      <c r="C5" s="6" t="s">
        <v>42</v>
      </c>
      <c r="D5" s="6" t="s">
        <v>43</v>
      </c>
      <c r="E5" s="6" t="s">
        <v>44</v>
      </c>
    </row>
    <row r="6" spans="1:5" s="9" customFormat="1" ht="15.75" thickBot="1">
      <c r="A6" s="8" t="s">
        <v>45</v>
      </c>
      <c r="B6" s="8"/>
      <c r="C6" s="8">
        <v>39812</v>
      </c>
      <c r="D6" s="8" t="s">
        <v>18</v>
      </c>
      <c r="E6" s="8">
        <v>740</v>
      </c>
    </row>
    <row r="7" spans="1:5" ht="15.75" thickBot="1">
      <c r="A7" s="7"/>
      <c r="B7" s="7"/>
      <c r="C7" s="7">
        <v>39812</v>
      </c>
      <c r="D7" s="7"/>
      <c r="E7" s="7">
        <v>740</v>
      </c>
    </row>
    <row r="8" spans="1:5" s="9" customFormat="1" ht="15.75" thickBot="1">
      <c r="A8" s="8" t="s">
        <v>46</v>
      </c>
      <c r="B8" s="8"/>
      <c r="C8" s="8">
        <v>39543</v>
      </c>
      <c r="D8" s="8" t="s">
        <v>18</v>
      </c>
      <c r="E8" s="8">
        <v>735</v>
      </c>
    </row>
    <row r="9" spans="1:5" ht="15.75" thickBot="1">
      <c r="A9" s="7"/>
      <c r="B9" s="7"/>
      <c r="C9" s="7">
        <v>39543</v>
      </c>
      <c r="D9" s="7"/>
      <c r="E9" s="7">
        <v>735</v>
      </c>
    </row>
    <row r="10" spans="1:5" s="9" customFormat="1" ht="15.75" thickBot="1">
      <c r="A10" s="8" t="s">
        <v>47</v>
      </c>
      <c r="B10" s="8"/>
      <c r="C10" s="8">
        <v>1282.6600000000001</v>
      </c>
      <c r="D10" s="8" t="s">
        <v>9</v>
      </c>
      <c r="E10" s="8">
        <v>16033.2</v>
      </c>
    </row>
    <row r="11" spans="1:5" ht="15.75" thickBot="1">
      <c r="A11" s="7"/>
      <c r="B11" s="7"/>
      <c r="C11" s="7">
        <v>1282.6600000000001</v>
      </c>
      <c r="D11" s="7"/>
      <c r="E11" s="7">
        <v>16033.2</v>
      </c>
    </row>
    <row r="12" spans="1:5" s="9" customFormat="1" ht="15.75" thickBot="1">
      <c r="A12" s="8" t="s">
        <v>48</v>
      </c>
      <c r="B12" s="8"/>
      <c r="C12" s="8">
        <v>1442.99</v>
      </c>
      <c r="D12" s="8" t="s">
        <v>9</v>
      </c>
      <c r="E12" s="8">
        <v>16033.2</v>
      </c>
    </row>
    <row r="13" spans="1:5" ht="15.75" thickBot="1">
      <c r="A13" s="7"/>
      <c r="B13" s="7"/>
      <c r="C13" s="7">
        <v>1442.99</v>
      </c>
      <c r="D13" s="7"/>
      <c r="E13" s="7">
        <v>16033.2</v>
      </c>
    </row>
    <row r="14" spans="1:5" s="9" customFormat="1" ht="15.75" thickBot="1">
      <c r="A14" s="8" t="s">
        <v>49</v>
      </c>
      <c r="B14" s="8"/>
      <c r="C14" s="8">
        <v>632.16</v>
      </c>
      <c r="D14" s="8" t="s">
        <v>9</v>
      </c>
      <c r="E14" s="8">
        <v>439</v>
      </c>
    </row>
    <row r="15" spans="1:5" s="9" customFormat="1" ht="15.75" thickBot="1">
      <c r="A15" s="8" t="s">
        <v>49</v>
      </c>
      <c r="B15" s="8"/>
      <c r="C15" s="8">
        <v>2920.32</v>
      </c>
      <c r="D15" s="8" t="s">
        <v>9</v>
      </c>
      <c r="E15" s="8">
        <v>2028</v>
      </c>
    </row>
    <row r="16" spans="1:5" ht="15.75" thickBot="1">
      <c r="A16" s="7"/>
      <c r="B16" s="7"/>
      <c r="C16" s="7">
        <v>3552.48</v>
      </c>
      <c r="D16" s="7"/>
      <c r="E16" s="7">
        <v>2467</v>
      </c>
    </row>
    <row r="17" spans="1:5" s="9" customFormat="1" ht="15.75" thickBot="1">
      <c r="A17" s="8" t="s">
        <v>24</v>
      </c>
      <c r="B17" s="8"/>
      <c r="C17" s="8">
        <v>1618.72</v>
      </c>
      <c r="D17" s="8" t="s">
        <v>25</v>
      </c>
      <c r="E17" s="8">
        <v>2</v>
      </c>
    </row>
    <row r="18" spans="1:5" ht="15.75" thickBot="1">
      <c r="A18" s="7"/>
      <c r="B18" s="7"/>
      <c r="C18" s="7">
        <v>1618.72</v>
      </c>
      <c r="D18" s="7"/>
      <c r="E18" s="7">
        <v>2</v>
      </c>
    </row>
    <row r="19" spans="1:5" s="9" customFormat="1" ht="15.75" thickBot="1">
      <c r="A19" s="8" t="s">
        <v>65</v>
      </c>
      <c r="B19" s="8"/>
      <c r="C19" s="8">
        <v>145</v>
      </c>
      <c r="D19" s="8" t="s">
        <v>11</v>
      </c>
      <c r="E19" s="8">
        <v>1</v>
      </c>
    </row>
    <row r="20" spans="1:5" ht="15.75" thickBot="1">
      <c r="A20" s="7"/>
      <c r="B20" s="7"/>
      <c r="C20" s="7">
        <v>145</v>
      </c>
      <c r="D20" s="7"/>
      <c r="E20" s="7">
        <v>1</v>
      </c>
    </row>
    <row r="21" spans="1:5" s="9" customFormat="1" ht="15.75" thickBot="1">
      <c r="A21" s="8" t="s">
        <v>50</v>
      </c>
      <c r="B21" s="8"/>
      <c r="C21" s="8">
        <v>272.56</v>
      </c>
      <c r="D21" s="8" t="s">
        <v>9</v>
      </c>
      <c r="E21" s="8">
        <v>16033.2</v>
      </c>
    </row>
    <row r="22" spans="1:5" ht="15.75" thickBot="1">
      <c r="A22" s="7"/>
      <c r="B22" s="7"/>
      <c r="C22" s="7">
        <v>272.56</v>
      </c>
      <c r="D22" s="7"/>
      <c r="E22" s="7">
        <v>16033.2</v>
      </c>
    </row>
    <row r="23" spans="1:5" s="9" customFormat="1" ht="15.75" thickBot="1">
      <c r="A23" s="8" t="s">
        <v>51</v>
      </c>
      <c r="B23" s="8"/>
      <c r="C23" s="8">
        <v>272.56</v>
      </c>
      <c r="D23" s="8" t="s">
        <v>9</v>
      </c>
      <c r="E23" s="8">
        <v>16033.2</v>
      </c>
    </row>
    <row r="24" spans="1:5" ht="15.75" thickBot="1">
      <c r="A24" s="7"/>
      <c r="B24" s="7"/>
      <c r="C24" s="7">
        <v>272.56</v>
      </c>
      <c r="D24" s="7"/>
      <c r="E24" s="7">
        <v>16033.2</v>
      </c>
    </row>
    <row r="25" spans="1:5" s="9" customFormat="1" ht="15.75" thickBot="1">
      <c r="A25" s="8" t="s">
        <v>38</v>
      </c>
      <c r="B25" s="8"/>
      <c r="C25" s="8">
        <v>1154.96</v>
      </c>
      <c r="D25" s="8" t="s">
        <v>10</v>
      </c>
      <c r="E25" s="8">
        <v>1.5</v>
      </c>
    </row>
    <row r="26" spans="1:5" ht="15.75" thickBot="1">
      <c r="A26" s="7"/>
      <c r="B26" s="7"/>
      <c r="C26" s="7">
        <v>1154.96</v>
      </c>
      <c r="D26" s="7"/>
      <c r="E26" s="7">
        <v>1.5</v>
      </c>
    </row>
    <row r="27" spans="1:5" s="9" customFormat="1" ht="15.75" thickBot="1">
      <c r="A27" s="8" t="s">
        <v>66</v>
      </c>
      <c r="B27" s="8"/>
      <c r="C27" s="8">
        <v>8465.94</v>
      </c>
      <c r="D27" s="8" t="s">
        <v>10</v>
      </c>
      <c r="E27" s="8">
        <v>6</v>
      </c>
    </row>
    <row r="28" spans="1:5" ht="15.75" thickBot="1">
      <c r="A28" s="7"/>
      <c r="B28" s="7"/>
      <c r="C28" s="7">
        <v>8465.94</v>
      </c>
      <c r="D28" s="7"/>
      <c r="E28" s="7">
        <v>6</v>
      </c>
    </row>
    <row r="29" spans="1:5" s="9" customFormat="1" ht="15.75" thickBot="1">
      <c r="A29" s="8" t="s">
        <v>67</v>
      </c>
      <c r="B29" s="8"/>
      <c r="C29" s="8">
        <v>3612.64</v>
      </c>
      <c r="D29" s="8" t="s">
        <v>10</v>
      </c>
      <c r="E29" s="8">
        <v>4</v>
      </c>
    </row>
    <row r="30" spans="1:5" ht="15.75" thickBot="1">
      <c r="A30" s="7"/>
      <c r="B30" s="7"/>
      <c r="C30" s="7">
        <v>3612.64</v>
      </c>
      <c r="D30" s="7"/>
      <c r="E30" s="7">
        <v>4</v>
      </c>
    </row>
    <row r="31" spans="1:5" s="9" customFormat="1" ht="15.75" thickBot="1">
      <c r="A31" s="8" t="s">
        <v>27</v>
      </c>
      <c r="B31" s="8"/>
      <c r="C31" s="8">
        <v>3056.92</v>
      </c>
      <c r="D31" s="8" t="s">
        <v>10</v>
      </c>
      <c r="E31" s="8">
        <v>4</v>
      </c>
    </row>
    <row r="32" spans="1:5" ht="15.75" thickBot="1">
      <c r="A32" s="7"/>
      <c r="B32" s="7"/>
      <c r="C32" s="7">
        <v>3056.92</v>
      </c>
      <c r="D32" s="7"/>
      <c r="E32" s="7">
        <v>4</v>
      </c>
    </row>
    <row r="33" spans="1:5" s="9" customFormat="1" ht="15.75" thickBot="1">
      <c r="A33" s="8" t="s">
        <v>52</v>
      </c>
      <c r="B33" s="8"/>
      <c r="C33" s="8">
        <v>7583.7</v>
      </c>
      <c r="D33" s="8" t="s">
        <v>9</v>
      </c>
      <c r="E33" s="8">
        <v>16033.2</v>
      </c>
    </row>
    <row r="34" spans="1:5" ht="15.75" thickBot="1">
      <c r="A34" s="7"/>
      <c r="B34" s="7"/>
      <c r="C34" s="7">
        <v>7583.7</v>
      </c>
      <c r="D34" s="7"/>
      <c r="E34" s="7">
        <v>16033.2</v>
      </c>
    </row>
    <row r="35" spans="1:5" s="9" customFormat="1" ht="15.75" thickBot="1">
      <c r="A35" s="8" t="s">
        <v>53</v>
      </c>
      <c r="B35" s="8"/>
      <c r="C35" s="8">
        <v>10902.58</v>
      </c>
      <c r="D35" s="8" t="s">
        <v>9</v>
      </c>
      <c r="E35" s="8">
        <v>16033.2</v>
      </c>
    </row>
    <row r="36" spans="1:5" ht="15.75" thickBot="1">
      <c r="A36" s="7"/>
      <c r="B36" s="7"/>
      <c r="C36" s="7">
        <v>10902.58</v>
      </c>
      <c r="D36" s="7"/>
      <c r="E36" s="7">
        <v>16033.2</v>
      </c>
    </row>
    <row r="37" spans="1:5" s="9" customFormat="1" ht="15.75" thickBot="1">
      <c r="A37" s="8" t="s">
        <v>68</v>
      </c>
      <c r="B37" s="8"/>
      <c r="C37" s="8">
        <v>3046.31</v>
      </c>
      <c r="D37" s="8" t="s">
        <v>9</v>
      </c>
      <c r="E37" s="8">
        <v>16033.2</v>
      </c>
    </row>
    <row r="38" spans="1:5" ht="15.75" thickBot="1">
      <c r="A38" s="7"/>
      <c r="B38" s="7"/>
      <c r="C38" s="7">
        <v>3046.31</v>
      </c>
      <c r="D38" s="7"/>
      <c r="E38" s="7">
        <v>16033.2</v>
      </c>
    </row>
    <row r="39" spans="1:5" s="9" customFormat="1" ht="15.75" thickBot="1">
      <c r="A39" s="8" t="s">
        <v>69</v>
      </c>
      <c r="B39" s="8"/>
      <c r="C39" s="8">
        <v>3366.97</v>
      </c>
      <c r="D39" s="8" t="s">
        <v>9</v>
      </c>
      <c r="E39" s="8">
        <v>16033.2</v>
      </c>
    </row>
    <row r="40" spans="1:5" ht="15.75" thickBot="1">
      <c r="A40" s="7"/>
      <c r="B40" s="7"/>
      <c r="C40" s="7">
        <v>3366.97</v>
      </c>
      <c r="D40" s="7"/>
      <c r="E40" s="7">
        <v>16033.2</v>
      </c>
    </row>
    <row r="41" spans="1:5" s="9" customFormat="1" ht="15.75" thickBot="1">
      <c r="A41" s="8" t="s">
        <v>54</v>
      </c>
      <c r="B41" s="8"/>
      <c r="C41" s="8">
        <v>19881.18</v>
      </c>
      <c r="D41" s="8" t="s">
        <v>9</v>
      </c>
      <c r="E41" s="8">
        <v>16033.2</v>
      </c>
    </row>
    <row r="42" spans="1:5" ht="15.75" thickBot="1">
      <c r="A42" s="7"/>
      <c r="B42" s="7"/>
      <c r="C42" s="7">
        <v>19881.18</v>
      </c>
      <c r="D42" s="7"/>
      <c r="E42" s="7">
        <v>16033.2</v>
      </c>
    </row>
    <row r="43" spans="1:5" s="9" customFormat="1" ht="15.75" thickBot="1">
      <c r="A43" s="8" t="s">
        <v>55</v>
      </c>
      <c r="B43" s="8"/>
      <c r="C43" s="8">
        <v>25973.759999999998</v>
      </c>
      <c r="D43" s="8" t="s">
        <v>9</v>
      </c>
      <c r="E43" s="8">
        <v>16033.2</v>
      </c>
    </row>
    <row r="44" spans="1:5" ht="15.75" thickBot="1">
      <c r="A44" s="7"/>
      <c r="B44" s="7"/>
      <c r="C44" s="7">
        <v>25973.759999999998</v>
      </c>
      <c r="D44" s="7"/>
      <c r="E44" s="7">
        <v>16033.2</v>
      </c>
    </row>
    <row r="45" spans="1:5" s="9" customFormat="1" ht="15.75" thickBot="1">
      <c r="A45" s="8" t="s">
        <v>56</v>
      </c>
      <c r="B45" s="8"/>
      <c r="C45" s="8">
        <v>45213.599999999999</v>
      </c>
      <c r="D45" s="8" t="s">
        <v>9</v>
      </c>
      <c r="E45" s="8">
        <v>16033.2</v>
      </c>
    </row>
    <row r="46" spans="1:5" ht="15.75" thickBot="1">
      <c r="A46" s="7"/>
      <c r="B46" s="7"/>
      <c r="C46" s="7">
        <v>45213.599999999999</v>
      </c>
      <c r="D46" s="7"/>
      <c r="E46" s="7">
        <v>16033.2</v>
      </c>
    </row>
    <row r="47" spans="1:5" s="9" customFormat="1" ht="15.75" thickBot="1">
      <c r="A47" s="8" t="s">
        <v>57</v>
      </c>
      <c r="B47" s="8"/>
      <c r="C47" s="8">
        <v>39922.68</v>
      </c>
      <c r="D47" s="8" t="s">
        <v>9</v>
      </c>
      <c r="E47" s="8">
        <v>16033.2</v>
      </c>
    </row>
    <row r="48" spans="1:5" ht="15.75" thickBot="1">
      <c r="A48" s="7"/>
      <c r="B48" s="7"/>
      <c r="C48" s="7">
        <v>39922.68</v>
      </c>
      <c r="D48" s="7"/>
      <c r="E48" s="7">
        <v>16033.2</v>
      </c>
    </row>
    <row r="49" spans="1:5" s="9" customFormat="1" ht="15.75" thickBot="1">
      <c r="A49" s="8" t="s">
        <v>58</v>
      </c>
      <c r="B49" s="8"/>
      <c r="C49" s="8">
        <v>61246.82</v>
      </c>
      <c r="D49" s="8" t="s">
        <v>9</v>
      </c>
      <c r="E49" s="8">
        <v>16033.2</v>
      </c>
    </row>
    <row r="50" spans="1:5" ht="15.75" thickBot="1">
      <c r="A50" s="7"/>
      <c r="B50" s="7"/>
      <c r="C50" s="7">
        <v>61246.82</v>
      </c>
      <c r="D50" s="7"/>
      <c r="E50" s="7">
        <v>16033.2</v>
      </c>
    </row>
    <row r="51" spans="1:5" s="9" customFormat="1" ht="15.75" thickBot="1">
      <c r="A51" s="8" t="s">
        <v>59</v>
      </c>
      <c r="B51" s="8"/>
      <c r="C51" s="8">
        <v>57078.19</v>
      </c>
      <c r="D51" s="8" t="s">
        <v>9</v>
      </c>
      <c r="E51" s="8">
        <v>16033.2</v>
      </c>
    </row>
    <row r="52" spans="1:5" ht="15.75" thickBot="1">
      <c r="A52" s="7"/>
      <c r="B52" s="7"/>
      <c r="C52" s="7">
        <v>57078.19</v>
      </c>
      <c r="D52" s="7"/>
      <c r="E52" s="7">
        <v>16033.2</v>
      </c>
    </row>
    <row r="53" spans="1:5" s="9" customFormat="1" ht="15.75" thickBot="1">
      <c r="A53" s="8" t="s">
        <v>70</v>
      </c>
      <c r="B53" s="8"/>
      <c r="C53" s="8">
        <v>6324.48</v>
      </c>
      <c r="D53" s="8" t="s">
        <v>11</v>
      </c>
      <c r="E53" s="8">
        <v>3</v>
      </c>
    </row>
    <row r="54" spans="1:5" ht="15.75" thickBot="1">
      <c r="A54" s="7"/>
      <c r="B54" s="7"/>
      <c r="C54" s="7">
        <v>6324.48</v>
      </c>
      <c r="D54" s="7"/>
      <c r="E54" s="7">
        <v>3</v>
      </c>
    </row>
    <row r="55" spans="1:5" s="9" customFormat="1" ht="15.75" thickBot="1">
      <c r="A55" s="8" t="s">
        <v>60</v>
      </c>
      <c r="B55" s="8"/>
      <c r="C55" s="8">
        <v>1218.52</v>
      </c>
      <c r="D55" s="8" t="s">
        <v>9</v>
      </c>
      <c r="E55" s="8">
        <v>16033.2</v>
      </c>
    </row>
    <row r="56" spans="1:5" ht="15.75" thickBot="1">
      <c r="A56" s="7"/>
      <c r="B56" s="7"/>
      <c r="C56" s="7">
        <v>1218.52</v>
      </c>
      <c r="D56" s="7"/>
      <c r="E56" s="7">
        <v>16033.2</v>
      </c>
    </row>
    <row r="57" spans="1:5" s="9" customFormat="1" ht="15.75" thickBot="1">
      <c r="A57" s="8" t="s">
        <v>61</v>
      </c>
      <c r="B57" s="8"/>
      <c r="C57" s="8">
        <v>1282.6600000000001</v>
      </c>
      <c r="D57" s="8" t="s">
        <v>9</v>
      </c>
      <c r="E57" s="8">
        <v>16033.2</v>
      </c>
    </row>
    <row r="58" spans="1:5" ht="15.75" thickBot="1">
      <c r="A58" s="7"/>
      <c r="B58" s="7"/>
      <c r="C58" s="7">
        <v>1282.6600000000001</v>
      </c>
      <c r="D58" s="7"/>
      <c r="E58" s="7">
        <v>16033.2</v>
      </c>
    </row>
    <row r="59" spans="1:5" s="9" customFormat="1" ht="15.75" thickBot="1">
      <c r="A59" s="8" t="s">
        <v>62</v>
      </c>
      <c r="B59" s="8"/>
      <c r="C59" s="8">
        <v>1603.32</v>
      </c>
      <c r="D59" s="8" t="s">
        <v>9</v>
      </c>
      <c r="E59" s="8">
        <v>16033.2</v>
      </c>
    </row>
    <row r="60" spans="1:5" ht="15.75" thickBot="1">
      <c r="A60" s="7"/>
      <c r="B60" s="7"/>
      <c r="C60" s="7">
        <v>1603.32</v>
      </c>
      <c r="D60" s="7"/>
      <c r="E60" s="7">
        <v>16033.2</v>
      </c>
    </row>
    <row r="61" spans="1:5" s="9" customFormat="1" ht="15.75" thickBot="1">
      <c r="A61" s="8" t="s">
        <v>63</v>
      </c>
      <c r="B61" s="8"/>
      <c r="C61" s="8">
        <v>6252.95</v>
      </c>
      <c r="D61" s="8" t="s">
        <v>9</v>
      </c>
      <c r="E61" s="8">
        <v>16033.2</v>
      </c>
    </row>
    <row r="62" spans="1:5" ht="15.75" thickBot="1">
      <c r="A62" s="7"/>
      <c r="B62" s="7"/>
      <c r="C62" s="7">
        <v>6252.95</v>
      </c>
      <c r="D62" s="7"/>
      <c r="E62" s="7">
        <v>16033.2</v>
      </c>
    </row>
    <row r="63" spans="1:5" s="9" customFormat="1" ht="15.75" thickBot="1">
      <c r="A63" s="8" t="s">
        <v>71</v>
      </c>
      <c r="B63" s="8"/>
      <c r="C63" s="8">
        <v>4851.76</v>
      </c>
      <c r="D63" s="8" t="s">
        <v>11</v>
      </c>
      <c r="E63" s="8">
        <v>4</v>
      </c>
    </row>
    <row r="64" spans="1:5" ht="15.75" thickBot="1">
      <c r="A64" s="7"/>
      <c r="B64" s="7"/>
      <c r="C64" s="7">
        <v>4851.76</v>
      </c>
      <c r="D64" s="7"/>
      <c r="E64" s="7">
        <v>4</v>
      </c>
    </row>
    <row r="65" spans="1:5" s="9" customFormat="1" ht="15.75" thickBot="1">
      <c r="A65" s="8" t="s">
        <v>72</v>
      </c>
      <c r="B65" s="8"/>
      <c r="C65" s="8">
        <v>3206.92</v>
      </c>
      <c r="D65" s="8" t="s">
        <v>11</v>
      </c>
      <c r="E65" s="8">
        <v>4</v>
      </c>
    </row>
    <row r="66" spans="1:5" ht="15.75" thickBot="1">
      <c r="A66" s="7"/>
      <c r="B66" s="7"/>
      <c r="C66" s="7">
        <v>3206.92</v>
      </c>
      <c r="D66" s="7"/>
      <c r="E66" s="7">
        <v>4</v>
      </c>
    </row>
    <row r="67" spans="1:5" s="9" customFormat="1" ht="15.75" thickBot="1">
      <c r="A67" s="8" t="s">
        <v>73</v>
      </c>
      <c r="B67" s="8"/>
      <c r="C67" s="8">
        <v>910</v>
      </c>
      <c r="D67" s="8" t="s">
        <v>64</v>
      </c>
      <c r="E67" s="8">
        <v>1</v>
      </c>
    </row>
    <row r="68" spans="1:5" ht="15.75" thickBot="1">
      <c r="A68" s="7"/>
      <c r="B68" s="7"/>
      <c r="C68" s="7">
        <v>910</v>
      </c>
      <c r="D68" s="7"/>
      <c r="E68" s="7">
        <v>1</v>
      </c>
    </row>
    <row r="69" spans="1:5" s="9" customFormat="1" ht="15.75" thickBot="1">
      <c r="A69" s="8" t="s">
        <v>22</v>
      </c>
      <c r="B69" s="8"/>
      <c r="C69" s="8">
        <v>540.28</v>
      </c>
      <c r="D69" s="8" t="s">
        <v>23</v>
      </c>
      <c r="E69" s="8">
        <v>2</v>
      </c>
    </row>
    <row r="70" spans="1:5" ht="15.75" thickBot="1">
      <c r="A70" s="7"/>
      <c r="B70" s="7"/>
      <c r="C70" s="7">
        <v>540.28</v>
      </c>
      <c r="D70" s="7"/>
      <c r="E70" s="7">
        <v>2</v>
      </c>
    </row>
    <row r="71" spans="1:5" s="9" customFormat="1" ht="15.75" thickBot="1">
      <c r="A71" s="8" t="s">
        <v>74</v>
      </c>
      <c r="B71" s="8"/>
      <c r="C71" s="8">
        <v>225.84</v>
      </c>
      <c r="D71" s="8" t="s">
        <v>11</v>
      </c>
      <c r="E71" s="8">
        <v>2</v>
      </c>
    </row>
    <row r="72" spans="1:5" ht="15.75" thickBot="1">
      <c r="A72" s="7"/>
      <c r="B72" s="7"/>
      <c r="C72" s="7">
        <v>225.84</v>
      </c>
      <c r="D72" s="7"/>
      <c r="E72" s="7">
        <v>2</v>
      </c>
    </row>
    <row r="73" spans="1:5" s="9" customFormat="1" ht="15.75" thickBot="1">
      <c r="A73" s="8" t="s">
        <v>75</v>
      </c>
      <c r="B73" s="8"/>
      <c r="C73" s="8">
        <v>401.34</v>
      </c>
      <c r="D73" s="8" t="s">
        <v>10</v>
      </c>
      <c r="E73" s="8">
        <v>1</v>
      </c>
    </row>
    <row r="74" spans="1:5" ht="15.75" thickBot="1">
      <c r="A74" s="7"/>
      <c r="B74" s="7"/>
      <c r="C74" s="7">
        <v>401.34</v>
      </c>
      <c r="D74" s="7"/>
      <c r="E74" s="7">
        <v>1</v>
      </c>
    </row>
    <row r="75" spans="1:5" s="9" customFormat="1" ht="15.75" thickBot="1">
      <c r="A75" s="8" t="s">
        <v>37</v>
      </c>
      <c r="B75" s="8"/>
      <c r="C75" s="8">
        <v>621.53</v>
      </c>
      <c r="D75" s="8" t="s">
        <v>25</v>
      </c>
      <c r="E75" s="8">
        <v>1</v>
      </c>
    </row>
    <row r="76" spans="1:5" ht="15.75" thickBot="1">
      <c r="A76" s="7"/>
      <c r="B76" s="7"/>
      <c r="C76" s="7">
        <v>621.53</v>
      </c>
      <c r="D76" s="7"/>
      <c r="E76" s="7">
        <v>1</v>
      </c>
    </row>
    <row r="77" spans="1:5" s="9" customFormat="1" ht="15.75" thickBot="1">
      <c r="A77" s="8" t="s">
        <v>76</v>
      </c>
      <c r="B77" s="8"/>
      <c r="C77" s="8">
        <v>621.53</v>
      </c>
      <c r="D77" s="8" t="s">
        <v>25</v>
      </c>
      <c r="E77" s="8">
        <v>1</v>
      </c>
    </row>
    <row r="78" spans="1:5" ht="15.75" thickBot="1">
      <c r="A78" s="7"/>
      <c r="B78" s="7"/>
      <c r="C78" s="7">
        <v>621.53</v>
      </c>
      <c r="D78" s="7"/>
      <c r="E78" s="7">
        <v>1</v>
      </c>
    </row>
    <row r="79" spans="1:5" ht="15.75" thickBot="1">
      <c r="A79" s="7"/>
      <c r="B79" s="7"/>
      <c r="C79" s="7">
        <f>403452.43+3056.92</f>
        <v>406509.35</v>
      </c>
      <c r="D79" s="7"/>
      <c r="E79" s="7">
        <v>292577.10000000009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2019-02-04T01:06:49Z</cp:lastPrinted>
  <dcterms:created xsi:type="dcterms:W3CDTF">2018-02-13T05:54:21Z</dcterms:created>
  <dcterms:modified xsi:type="dcterms:W3CDTF">2019-02-28T05:27:52Z</dcterms:modified>
</cp:coreProperties>
</file>