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Лист1!$A$1:$E$77</definedName>
  </definedNames>
  <calcPr calcId="124519"/>
</workbook>
</file>

<file path=xl/calcChain.xml><?xml version="1.0" encoding="utf-8"?>
<calcChain xmlns="http://schemas.openxmlformats.org/spreadsheetml/2006/main">
  <c r="C76" i="1"/>
  <c r="C75"/>
  <c r="C74"/>
  <c r="C11"/>
  <c r="C8"/>
  <c r="C73"/>
  <c r="C29"/>
  <c r="C35"/>
  <c r="C55"/>
  <c r="C66"/>
  <c r="C63"/>
  <c r="C60"/>
  <c r="C57"/>
  <c r="C22"/>
  <c r="C19"/>
  <c r="C16"/>
  <c r="C13"/>
  <c r="E73"/>
  <c r="C72"/>
  <c r="C71" s="1"/>
  <c r="C10" l="1"/>
  <c r="C9" s="1"/>
  <c r="B35" l="1"/>
  <c r="B66"/>
  <c r="B63"/>
  <c r="B60"/>
  <c r="B57"/>
  <c r="B55"/>
  <c r="B54"/>
  <c r="B53"/>
  <c r="B52"/>
  <c r="B19"/>
  <c r="B16"/>
  <c r="B13"/>
  <c r="B72" l="1"/>
  <c r="B71" s="1"/>
  <c r="B73" s="1"/>
</calcChain>
</file>

<file path=xl/sharedStrings.xml><?xml version="1.0" encoding="utf-8"?>
<sst xmlns="http://schemas.openxmlformats.org/spreadsheetml/2006/main" count="220" uniqueCount="104">
  <si>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</si>
  <si>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</si>
  <si>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</si>
  <si>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</si>
  <si>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</si>
  <si>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</si>
  <si>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</si>
  <si>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</si>
  <si>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</si>
  <si>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</si>
  <si>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</si>
  <si>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</si>
  <si>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</si>
  <si>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</si>
  <si>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</si>
  <si>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</si>
  <si>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</si>
  <si>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</si>
  <si>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</si>
  <si>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</si>
  <si>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</si>
  <si>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</si>
  <si>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</si>
  <si>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</si>
  <si>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</si>
  <si>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</si>
  <si>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</si>
  <si>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</si>
  <si>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</si>
  <si>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</si>
  <si>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</si>
  <si>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</si>
  <si>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</si>
  <si>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</si>
  <si>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</si>
  <si>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сброс воздуха с системы отопления</t>
  </si>
  <si>
    <t>Адрес: ул. Казачья, 3 А</t>
  </si>
  <si>
    <t>Дератизация</t>
  </si>
  <si>
    <t>Смена стекол</t>
  </si>
  <si>
    <t>Ремонт вентилей д.20-32</t>
  </si>
  <si>
    <t>Смена труб ХВС д. 32 мм</t>
  </si>
  <si>
    <t xml:space="preserve">Годовая фактическая стоимость работ (услуг) 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</si>
  <si>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</si>
  <si>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</si>
  <si>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</si>
  <si>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</si>
  <si>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</si>
  <si>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</si>
  <si>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Выезд а/машины по заявке</t>
  </si>
  <si>
    <t>выезд</t>
  </si>
  <si>
    <t>Горячая вода (ОДН) 1,2 кв. 2018 г. к=0,8</t>
  </si>
  <si>
    <t>Горячая. вода,потр.при содер.общ.имущ. в МКД 2018г</t>
  </si>
  <si>
    <t>Изготовление и установка информационного щита</t>
  </si>
  <si>
    <t>Орг-ция мест накоп. ртуть содержащих ламп 1,2 кв.</t>
  </si>
  <si>
    <t>Орг-ция мест накоп.ртуть содерж-х ламп 3,4 кв.2018</t>
  </si>
  <si>
    <t>Прочистка труб хвс</t>
  </si>
  <si>
    <t>Смена труб ГВС д. 32 мм</t>
  </si>
  <si>
    <t>Смена труб ГВС д.25</t>
  </si>
  <si>
    <t>Содержание ДРС 1,2 кв. 2018 г. коэф. 0,8</t>
  </si>
  <si>
    <t>Содержание ДРС 3,4 кв. 2018 г. к=0,8</t>
  </si>
  <si>
    <t>ТО газового оборудования к=0,6;0,8;0,85;0,9;1( 1,2</t>
  </si>
  <si>
    <t>Тех.обслуживание газового оборудования.К= 0,6;0,8;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</si>
  <si>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</si>
  <si>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</si>
  <si>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</si>
  <si>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</si>
  <si>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</si>
  <si>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</si>
  <si>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Утепление вентпродухов изовером и монтажной пеной</t>
  </si>
  <si>
    <t>Утепление труб</t>
  </si>
  <si>
    <t>Холодная вода (ОДН) 1,2 кв. 2018 г. к=0,6;0,8</t>
  </si>
  <si>
    <t>Холодная вода,потр. при содер.общ.имущ.МКД 3,4 кв.</t>
  </si>
  <si>
    <t>Частичная замена стояка КНС</t>
  </si>
  <si>
    <t>Электр-я энергия потр. при содержании общего имущ.</t>
  </si>
  <si>
    <t>Электрическая энергия,потр.при содержании.общегоим</t>
  </si>
  <si>
    <t>демонтаж и монтаж водостока</t>
  </si>
  <si>
    <t>1м</t>
  </si>
  <si>
    <t>замена вентиля</t>
  </si>
  <si>
    <t>замена эл. лампочки накаливания</t>
  </si>
  <si>
    <t>оштукатуривание межпанельных швов</t>
  </si>
  <si>
    <t>м/п</t>
  </si>
  <si>
    <t>прочистка канализационной сети внутренней</t>
  </si>
  <si>
    <t>ремонт калача водоподогревателя</t>
  </si>
  <si>
    <t>ремонт подъедов 652 п.1,2,3,4</t>
  </si>
  <si>
    <t>подъезд</t>
  </si>
  <si>
    <t>чистка врезки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</si>
  <si>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</si>
  <si>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</si>
  <si>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</si>
  <si>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</si>
  <si>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</si>
  <si>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</si>
  <si>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Управление жилым фондом 3,4 кв. 2018 г. 0,6;0,8;0,85;0,9;1</t>
  </si>
  <si>
    <t>Управлением жил. фонд 1,2 кв. 2018 г. 0,6;0,8;0,85;0,9;1</t>
  </si>
  <si>
    <t>Горячая. вода,потр.при содер.общ.имущ. в МКД 2018г 3,4 кв.</t>
  </si>
  <si>
    <t>ТО газового оборудования к=0,6;0,8;0,85;0,9;1( 1,2 кв.2018)</t>
  </si>
  <si>
    <t>Тех.обслуживание газового оборудования.К= 0,6;0,8;0,85;0,9;1</t>
  </si>
  <si>
    <t>Орг-ция мест накоп. ртуть содержащих ламп 1,2 кв.2018</t>
  </si>
  <si>
    <t>Уборка придомовой территории 1,2 кв. 2018 г. коэф.0,8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</si>
  <si>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</si>
  <si>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</si>
  <si>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</si>
  <si>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 xml:space="preserve">Конечное сальдо с учетом дебиторской задолженности (переплаты)  на 31.12.2018 г. </t>
  </si>
  <si>
    <t>Дебиторская задолженность 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</si>
</sst>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8">
    <xf numFmtId="0" fontId="0" fillId="0" borderId="0" xfId="0"/>
    <xf numFmtId="0" fontId="4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3" xfId="0" applyFill="1" applyBorder="1"/>
    <xf numFmtId="0" fontId="0" fillId="3" borderId="0" xfId="0" applyFill="1"/>
    <xf numFmtId="0" fontId="4" fillId="4" borderId="0" xfId="0" applyFont="1" applyFill="1"/>
    <xf numFmtId="0" fontId="5" fillId="4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left" vertical="center"/>
    </xf>
    <xf numFmtId="164" fontId="6" fillId="4" borderId="2" xfId="2" applyNumberFormat="1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horizontal="center" vertical="center" wrapText="1"/>
    </xf>
    <xf numFmtId="43" fontId="7" fillId="4" borderId="2" xfId="1" applyFont="1" applyFill="1" applyBorder="1" applyAlignment="1" applyProtection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164" fontId="8" fillId="4" borderId="2" xfId="0" applyNumberFormat="1" applyFont="1" applyFill="1" applyBorder="1" applyAlignment="1">
      <alignment horizontal="center" vertical="center"/>
    </xf>
    <xf numFmtId="43" fontId="8" fillId="4" borderId="2" xfId="1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/>
    <xf numFmtId="43" fontId="5" fillId="4" borderId="2" xfId="1" applyFont="1" applyFill="1" applyBorder="1" applyAlignment="1">
      <alignment horizontal="center"/>
    </xf>
    <xf numFmtId="43" fontId="4" fillId="4" borderId="2" xfId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0" xfId="0" applyFont="1" applyFill="1"/>
    <xf numFmtId="0" fontId="8" fillId="4" borderId="2" xfId="0" applyFont="1" applyFill="1" applyBorder="1" applyAlignment="1">
      <alignment horizontal="left" vertical="center" wrapText="1"/>
    </xf>
    <xf numFmtId="43" fontId="8" fillId="4" borderId="2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43" fontId="4" fillId="4" borderId="0" xfId="1" applyFont="1" applyFill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3" fontId="4" fillId="4" borderId="0" xfId="1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activeCell="A8" sqref="A8"/>
    </sheetView>
  </sheetViews>
  <sheetFormatPr defaultRowHeight="15" outlineLevelRow="1"/>
  <cols>
    <col min="1" max="1" width="59.5703125" style="4" customWidth="1"/>
    <col min="2" max="2" width="15.5703125" style="2" hidden="1" customWidth="1"/>
    <col min="3" max="3" width="16.5703125" style="3" customWidth="1"/>
    <col min="4" max="4" width="12.140625" style="3" customWidth="1"/>
    <col min="5" max="5" width="26.85546875" style="3" customWidth="1"/>
    <col min="6" max="6" width="0" style="1" hidden="1" customWidth="1"/>
    <col min="7" max="16384" width="9.140625" style="1"/>
  </cols>
  <sheetData>
    <row r="1" spans="1:5" s="10" customFormat="1" ht="66.75" customHeight="1">
      <c r="A1" s="42" t="s">
        <v>0</v>
      </c>
      <c r="B1" s="42"/>
      <c r="C1" s="42"/>
      <c r="D1" s="42"/>
      <c r="E1" s="42"/>
    </row>
    <row r="2" spans="1:5" s="10" customFormat="1">
      <c r="A2" s="11" t="s">
        <v>36</v>
      </c>
      <c r="B2" s="12" t="s">
        <v>1</v>
      </c>
      <c r="C2" s="44" t="s">
        <v>86</v>
      </c>
      <c r="D2" s="44"/>
      <c r="E2" s="13"/>
    </row>
    <row r="3" spans="1:5" s="10" customFormat="1" ht="57">
      <c r="A3" s="14" t="s">
        <v>2</v>
      </c>
      <c r="B3" s="15" t="s">
        <v>3</v>
      </c>
      <c r="C3" s="16" t="s">
        <v>41</v>
      </c>
      <c r="D3" s="17" t="s">
        <v>4</v>
      </c>
      <c r="E3" s="18" t="s">
        <v>5</v>
      </c>
    </row>
    <row r="4" spans="1:5" s="10" customFormat="1">
      <c r="A4" s="14" t="s">
        <v>87</v>
      </c>
      <c r="B4" s="15"/>
      <c r="C4" s="16">
        <v>-1268495.08</v>
      </c>
      <c r="D4" s="17"/>
      <c r="E4" s="18"/>
    </row>
    <row r="5" spans="1:5" s="10" customFormat="1">
      <c r="A5" s="45" t="s">
        <v>91</v>
      </c>
      <c r="B5" s="46"/>
      <c r="C5" s="46"/>
      <c r="D5" s="46"/>
      <c r="E5" s="47"/>
    </row>
    <row r="6" spans="1:5" s="10" customFormat="1">
      <c r="A6" s="14" t="s">
        <v>88</v>
      </c>
      <c r="B6" s="15"/>
      <c r="C6" s="16">
        <v>897017.3</v>
      </c>
      <c r="D6" s="17"/>
      <c r="E6" s="18"/>
    </row>
    <row r="7" spans="1:5" s="10" customFormat="1">
      <c r="A7" s="14" t="s">
        <v>89</v>
      </c>
      <c r="B7" s="15"/>
      <c r="C7" s="16">
        <v>910738.87</v>
      </c>
      <c r="D7" s="17"/>
      <c r="E7" s="18"/>
    </row>
    <row r="8" spans="1:5" s="10" customFormat="1">
      <c r="A8" s="14" t="s">
        <v>103</v>
      </c>
      <c r="B8" s="15"/>
      <c r="C8" s="16">
        <f>C7-C6</f>
        <v>13721.569999999949</v>
      </c>
      <c r="D8" s="17"/>
      <c r="E8" s="18"/>
    </row>
    <row r="9" spans="1:5" s="10" customFormat="1">
      <c r="A9" s="14" t="s">
        <v>6</v>
      </c>
      <c r="B9" s="15"/>
      <c r="C9" s="16">
        <f>C10</f>
        <v>6343.68</v>
      </c>
      <c r="D9" s="17"/>
      <c r="E9" s="18"/>
    </row>
    <row r="10" spans="1:5" s="10" customFormat="1">
      <c r="A10" s="14" t="s">
        <v>7</v>
      </c>
      <c r="B10" s="15"/>
      <c r="C10" s="16">
        <f>528.64*12</f>
        <v>6343.68</v>
      </c>
      <c r="D10" s="17"/>
      <c r="E10" s="18"/>
    </row>
    <row r="11" spans="1:5" s="10" customFormat="1">
      <c r="A11" s="19" t="s">
        <v>90</v>
      </c>
      <c r="B11" s="20"/>
      <c r="C11" s="21">
        <f>C6+C9</f>
        <v>903360.9800000001</v>
      </c>
      <c r="D11" s="22"/>
      <c r="E11" s="22"/>
    </row>
    <row r="12" spans="1:5" s="10" customFormat="1">
      <c r="A12" s="43" t="s">
        <v>8</v>
      </c>
      <c r="B12" s="43"/>
      <c r="C12" s="43"/>
      <c r="D12" s="43"/>
      <c r="E12" s="43"/>
    </row>
    <row r="13" spans="1:5" s="10" customFormat="1" ht="29.25" thickBot="1">
      <c r="A13" s="23" t="s">
        <v>15</v>
      </c>
      <c r="B13" s="20">
        <f>B14</f>
        <v>0</v>
      </c>
      <c r="C13" s="21">
        <f>C14+C15</f>
        <v>145614.78</v>
      </c>
      <c r="D13" s="22"/>
      <c r="E13" s="22"/>
    </row>
    <row r="14" spans="1:5" s="25" customFormat="1" ht="15.75" thickBot="1">
      <c r="A14" s="24" t="s">
        <v>92</v>
      </c>
      <c r="B14" s="24"/>
      <c r="C14" s="24">
        <v>75372.42</v>
      </c>
      <c r="D14" s="41" t="s">
        <v>9</v>
      </c>
      <c r="E14" s="41">
        <v>19731</v>
      </c>
    </row>
    <row r="15" spans="1:5" s="25" customFormat="1" ht="15.75" thickBot="1">
      <c r="A15" s="24" t="s">
        <v>93</v>
      </c>
      <c r="B15" s="24"/>
      <c r="C15" s="24">
        <v>70242.36</v>
      </c>
      <c r="D15" s="41" t="s">
        <v>9</v>
      </c>
      <c r="E15" s="41">
        <v>19731</v>
      </c>
    </row>
    <row r="16" spans="1:5" s="10" customFormat="1" ht="29.25" thickBot="1">
      <c r="A16" s="23" t="s">
        <v>16</v>
      </c>
      <c r="B16" s="20">
        <f>B18</f>
        <v>0</v>
      </c>
      <c r="C16" s="21">
        <f>C17+C18</f>
        <v>56433.11</v>
      </c>
      <c r="D16" s="22"/>
      <c r="E16" s="22"/>
    </row>
    <row r="17" spans="1:5" s="25" customFormat="1" ht="15.75" thickBot="1">
      <c r="A17" s="24" t="s">
        <v>62</v>
      </c>
      <c r="B17" s="24"/>
      <c r="C17" s="24">
        <v>24466.44</v>
      </c>
      <c r="D17" s="41" t="s">
        <v>9</v>
      </c>
      <c r="E17" s="41">
        <v>19731</v>
      </c>
    </row>
    <row r="18" spans="1:5" s="25" customFormat="1" ht="15.75" thickBot="1">
      <c r="A18" s="24" t="s">
        <v>63</v>
      </c>
      <c r="B18" s="24"/>
      <c r="C18" s="24">
        <v>31966.67</v>
      </c>
      <c r="D18" s="41" t="s">
        <v>9</v>
      </c>
      <c r="E18" s="41">
        <v>19732.5</v>
      </c>
    </row>
    <row r="19" spans="1:5" s="10" customFormat="1" ht="29.25" thickBot="1">
      <c r="A19" s="23" t="s">
        <v>17</v>
      </c>
      <c r="B19" s="26" t="e">
        <f>B20+#REF!</f>
        <v>#REF!</v>
      </c>
      <c r="C19" s="21">
        <f>C20+C21</f>
        <v>110182.39999999999</v>
      </c>
      <c r="D19" s="27"/>
      <c r="E19" s="28"/>
    </row>
    <row r="20" spans="1:5" s="25" customFormat="1" ht="15.75" thickBot="1">
      <c r="A20" s="24" t="s">
        <v>46</v>
      </c>
      <c r="B20" s="24"/>
      <c r="C20" s="24">
        <v>55145</v>
      </c>
      <c r="D20" s="41" t="s">
        <v>18</v>
      </c>
      <c r="E20" s="41">
        <v>1025</v>
      </c>
    </row>
    <row r="21" spans="1:5" s="25" customFormat="1" ht="15.75" thickBot="1">
      <c r="A21" s="24" t="s">
        <v>47</v>
      </c>
      <c r="B21" s="24"/>
      <c r="C21" s="24">
        <v>55037.4</v>
      </c>
      <c r="D21" s="41" t="s">
        <v>18</v>
      </c>
      <c r="E21" s="41">
        <v>1023</v>
      </c>
    </row>
    <row r="22" spans="1:5" s="10" customFormat="1" ht="43.5" thickBot="1">
      <c r="A22" s="23" t="s">
        <v>19</v>
      </c>
      <c r="B22" s="20"/>
      <c r="C22" s="21">
        <f>C23+C24+C25+C26+C27+C28</f>
        <v>16100.5</v>
      </c>
      <c r="D22" s="22"/>
      <c r="E22" s="22"/>
    </row>
    <row r="23" spans="1:5" s="25" customFormat="1" ht="15.75" thickBot="1">
      <c r="A23" s="24" t="s">
        <v>70</v>
      </c>
      <c r="B23" s="24"/>
      <c r="C23" s="24">
        <v>1499.56</v>
      </c>
      <c r="D23" s="41" t="s">
        <v>9</v>
      </c>
      <c r="E23" s="41">
        <v>19731</v>
      </c>
    </row>
    <row r="24" spans="1:5" s="25" customFormat="1" ht="15.75" thickBot="1">
      <c r="A24" s="24" t="s">
        <v>71</v>
      </c>
      <c r="B24" s="24"/>
      <c r="C24" s="24">
        <v>1578.48</v>
      </c>
      <c r="D24" s="41" t="s">
        <v>9</v>
      </c>
      <c r="E24" s="41">
        <v>19731</v>
      </c>
    </row>
    <row r="25" spans="1:5" s="25" customFormat="1" ht="15.75" thickBot="1">
      <c r="A25" s="24" t="s">
        <v>73</v>
      </c>
      <c r="B25" s="24"/>
      <c r="C25" s="24">
        <v>1973.1</v>
      </c>
      <c r="D25" s="41" t="s">
        <v>9</v>
      </c>
      <c r="E25" s="41">
        <v>19731</v>
      </c>
    </row>
    <row r="26" spans="1:5" s="25" customFormat="1" ht="15.75" thickBot="1">
      <c r="A26" s="24" t="s">
        <v>74</v>
      </c>
      <c r="B26" s="24"/>
      <c r="C26" s="24">
        <v>7695.09</v>
      </c>
      <c r="D26" s="41" t="s">
        <v>9</v>
      </c>
      <c r="E26" s="41">
        <v>19731</v>
      </c>
    </row>
    <row r="27" spans="1:5" s="25" customFormat="1" ht="15.75" thickBot="1">
      <c r="A27" s="24" t="s">
        <v>50</v>
      </c>
      <c r="B27" s="24"/>
      <c r="C27" s="24">
        <v>1578.48</v>
      </c>
      <c r="D27" s="41" t="s">
        <v>9</v>
      </c>
      <c r="E27" s="41">
        <v>19731</v>
      </c>
    </row>
    <row r="28" spans="1:5" s="25" customFormat="1" ht="15.75" thickBot="1">
      <c r="A28" s="24" t="s">
        <v>94</v>
      </c>
      <c r="B28" s="24"/>
      <c r="C28" s="24">
        <v>1775.79</v>
      </c>
      <c r="D28" s="41" t="s">
        <v>9</v>
      </c>
      <c r="E28" s="41">
        <v>19731</v>
      </c>
    </row>
    <row r="29" spans="1:5" s="10" customFormat="1" ht="43.5" outlineLevel="1" thickBot="1">
      <c r="A29" s="23" t="s">
        <v>20</v>
      </c>
      <c r="B29" s="29"/>
      <c r="C29" s="30">
        <f>C30+C31+C32+C33+C34</f>
        <v>287418.28999999998</v>
      </c>
      <c r="D29" s="31"/>
      <c r="E29" s="32"/>
    </row>
    <row r="30" spans="1:5" s="25" customFormat="1" ht="15.75" thickBot="1">
      <c r="A30" s="24" t="s">
        <v>52</v>
      </c>
      <c r="B30" s="24"/>
      <c r="C30" s="24">
        <v>3206.92</v>
      </c>
      <c r="D30" s="41" t="s">
        <v>11</v>
      </c>
      <c r="E30" s="41">
        <v>4</v>
      </c>
    </row>
    <row r="31" spans="1:5" s="25" customFormat="1" ht="15.75" thickBot="1">
      <c r="A31" s="24" t="s">
        <v>38</v>
      </c>
      <c r="B31" s="24"/>
      <c r="C31" s="24">
        <v>285.29000000000002</v>
      </c>
      <c r="D31" s="41" t="s">
        <v>9</v>
      </c>
      <c r="E31" s="41">
        <v>0.77</v>
      </c>
    </row>
    <row r="32" spans="1:5" s="25" customFormat="1" ht="15.75" thickBot="1">
      <c r="A32" s="24" t="s">
        <v>78</v>
      </c>
      <c r="B32" s="24"/>
      <c r="C32" s="24">
        <v>86.93</v>
      </c>
      <c r="D32" s="41" t="s">
        <v>11</v>
      </c>
      <c r="E32" s="41">
        <v>1</v>
      </c>
    </row>
    <row r="33" spans="1:6" s="25" customFormat="1" ht="15.75" thickBot="1">
      <c r="A33" s="24" t="s">
        <v>79</v>
      </c>
      <c r="B33" s="24"/>
      <c r="C33" s="24">
        <v>1884.15</v>
      </c>
      <c r="D33" s="41" t="s">
        <v>80</v>
      </c>
      <c r="E33" s="41">
        <v>15</v>
      </c>
    </row>
    <row r="34" spans="1:6" s="25" customFormat="1" ht="15.75" thickBot="1">
      <c r="A34" s="24" t="s">
        <v>83</v>
      </c>
      <c r="B34" s="24"/>
      <c r="C34" s="24">
        <v>281955</v>
      </c>
      <c r="D34" s="41" t="s">
        <v>84</v>
      </c>
      <c r="E34" s="41">
        <v>1</v>
      </c>
    </row>
    <row r="35" spans="1:6" s="10" customFormat="1" ht="56.25" customHeight="1" thickBot="1">
      <c r="A35" s="23" t="s">
        <v>21</v>
      </c>
      <c r="B35" s="20" t="e">
        <f>SUM(#REF!)</f>
        <v>#REF!</v>
      </c>
      <c r="C35" s="21">
        <f>C36+C37+C38+C39+C40+C41+C42+C43+C44+C45+C46+C47+C48+C49+C50+C51</f>
        <v>72052.799999999974</v>
      </c>
      <c r="D35" s="22"/>
      <c r="E35" s="22"/>
      <c r="F35" s="33" t="s">
        <v>12</v>
      </c>
    </row>
    <row r="36" spans="1:6" s="25" customFormat="1" ht="15.75" thickBot="1">
      <c r="A36" s="24" t="s">
        <v>48</v>
      </c>
      <c r="B36" s="24"/>
      <c r="C36" s="24">
        <v>969.06</v>
      </c>
      <c r="D36" s="41" t="s">
        <v>49</v>
      </c>
      <c r="E36" s="41">
        <v>2</v>
      </c>
    </row>
    <row r="37" spans="1:6" s="25" customFormat="1" ht="15.75" thickBot="1">
      <c r="A37" s="24" t="s">
        <v>24</v>
      </c>
      <c r="B37" s="24"/>
      <c r="C37" s="24">
        <v>8093.6</v>
      </c>
      <c r="D37" s="41" t="s">
        <v>25</v>
      </c>
      <c r="E37" s="41">
        <v>10</v>
      </c>
    </row>
    <row r="38" spans="1:6" s="25" customFormat="1" ht="15.75" thickBot="1">
      <c r="A38" s="24" t="s">
        <v>55</v>
      </c>
      <c r="B38" s="24"/>
      <c r="C38" s="24">
        <v>1290</v>
      </c>
      <c r="D38" s="41" t="s">
        <v>10</v>
      </c>
      <c r="E38" s="41">
        <v>2</v>
      </c>
    </row>
    <row r="39" spans="1:6" s="25" customFormat="1" ht="15.75" thickBot="1">
      <c r="A39" s="24" t="s">
        <v>39</v>
      </c>
      <c r="B39" s="24"/>
      <c r="C39" s="24">
        <v>383.63</v>
      </c>
      <c r="D39" s="41" t="s">
        <v>11</v>
      </c>
      <c r="E39" s="41">
        <v>1</v>
      </c>
    </row>
    <row r="40" spans="1:6" s="25" customFormat="1" ht="15.75" thickBot="1">
      <c r="A40" s="24" t="s">
        <v>56</v>
      </c>
      <c r="B40" s="24"/>
      <c r="C40" s="24">
        <v>18063.2</v>
      </c>
      <c r="D40" s="41" t="s">
        <v>10</v>
      </c>
      <c r="E40" s="41">
        <v>20</v>
      </c>
    </row>
    <row r="41" spans="1:6" s="25" customFormat="1" ht="15.75" thickBot="1">
      <c r="A41" s="24" t="s">
        <v>57</v>
      </c>
      <c r="B41" s="24"/>
      <c r="C41" s="24">
        <v>4697.5200000000004</v>
      </c>
      <c r="D41" s="41" t="s">
        <v>10</v>
      </c>
      <c r="E41" s="41">
        <v>4</v>
      </c>
    </row>
    <row r="42" spans="1:6" s="25" customFormat="1" ht="15.75" thickBot="1">
      <c r="A42" s="24" t="s">
        <v>40</v>
      </c>
      <c r="B42" s="24"/>
      <c r="C42" s="24">
        <v>18063.2</v>
      </c>
      <c r="D42" s="41" t="s">
        <v>10</v>
      </c>
      <c r="E42" s="41">
        <v>20</v>
      </c>
    </row>
    <row r="43" spans="1:6" s="25" customFormat="1" ht="15.75" thickBot="1">
      <c r="A43" s="24" t="s">
        <v>69</v>
      </c>
      <c r="B43" s="24"/>
      <c r="C43" s="24">
        <v>1465.38</v>
      </c>
      <c r="D43" s="41" t="s">
        <v>10</v>
      </c>
      <c r="E43" s="41">
        <v>18</v>
      </c>
    </row>
    <row r="44" spans="1:6" s="25" customFormat="1" ht="15.75" thickBot="1">
      <c r="A44" s="24" t="s">
        <v>72</v>
      </c>
      <c r="B44" s="24"/>
      <c r="C44" s="24">
        <v>3151.56</v>
      </c>
      <c r="D44" s="41" t="s">
        <v>11</v>
      </c>
      <c r="E44" s="41">
        <v>2</v>
      </c>
    </row>
    <row r="45" spans="1:6" s="25" customFormat="1" ht="15.75" thickBot="1">
      <c r="A45" s="24" t="s">
        <v>75</v>
      </c>
      <c r="B45" s="24"/>
      <c r="C45" s="24">
        <v>4589.8100000000004</v>
      </c>
      <c r="D45" s="41" t="s">
        <v>76</v>
      </c>
      <c r="E45" s="41">
        <v>6.25</v>
      </c>
    </row>
    <row r="46" spans="1:6" s="25" customFormat="1" ht="15.75" thickBot="1">
      <c r="A46" s="24" t="s">
        <v>77</v>
      </c>
      <c r="B46" s="24"/>
      <c r="C46" s="24">
        <v>3352.52</v>
      </c>
      <c r="D46" s="41" t="s">
        <v>11</v>
      </c>
      <c r="E46" s="41">
        <v>4</v>
      </c>
    </row>
    <row r="47" spans="1:6" s="25" customFormat="1" ht="15.75" thickBot="1">
      <c r="A47" s="24" t="s">
        <v>22</v>
      </c>
      <c r="B47" s="24"/>
      <c r="C47" s="24">
        <v>3241.68</v>
      </c>
      <c r="D47" s="41" t="s">
        <v>23</v>
      </c>
      <c r="E47" s="41">
        <v>12</v>
      </c>
    </row>
    <row r="48" spans="1:6" s="25" customFormat="1" ht="15.75" thickBot="1">
      <c r="A48" s="24" t="s">
        <v>81</v>
      </c>
      <c r="B48" s="24"/>
      <c r="C48" s="24">
        <v>1395.87</v>
      </c>
      <c r="D48" s="41" t="s">
        <v>10</v>
      </c>
      <c r="E48" s="41">
        <v>7</v>
      </c>
    </row>
    <row r="49" spans="1:5" s="25" customFormat="1" ht="15.75" thickBot="1">
      <c r="A49" s="24" t="s">
        <v>82</v>
      </c>
      <c r="B49" s="24"/>
      <c r="C49" s="24">
        <v>1772.83</v>
      </c>
      <c r="D49" s="41" t="s">
        <v>11</v>
      </c>
      <c r="E49" s="41">
        <v>1</v>
      </c>
    </row>
    <row r="50" spans="1:5" s="25" customFormat="1" ht="15.75" thickBot="1">
      <c r="A50" s="24" t="s">
        <v>35</v>
      </c>
      <c r="B50" s="24"/>
      <c r="C50" s="24">
        <v>621.53</v>
      </c>
      <c r="D50" s="41" t="s">
        <v>25</v>
      </c>
      <c r="E50" s="41">
        <v>1</v>
      </c>
    </row>
    <row r="51" spans="1:5" s="25" customFormat="1" ht="15.75" thickBot="1">
      <c r="A51" s="24" t="s">
        <v>85</v>
      </c>
      <c r="B51" s="24"/>
      <c r="C51" s="24">
        <v>901.41</v>
      </c>
      <c r="D51" s="41" t="s">
        <v>11</v>
      </c>
      <c r="E51" s="41">
        <v>1</v>
      </c>
    </row>
    <row r="52" spans="1:5" s="10" customFormat="1" ht="28.5">
      <c r="A52" s="23" t="s">
        <v>26</v>
      </c>
      <c r="B52" s="20" t="e">
        <f>#REF!+#REF!</f>
        <v>#REF!</v>
      </c>
      <c r="C52" s="21">
        <v>0</v>
      </c>
      <c r="D52" s="22"/>
      <c r="E52" s="22"/>
    </row>
    <row r="53" spans="1:5" s="10" customFormat="1" ht="28.5">
      <c r="A53" s="23" t="s">
        <v>27</v>
      </c>
      <c r="B53" s="20" t="e">
        <f>SUM(#REF!)</f>
        <v>#REF!</v>
      </c>
      <c r="C53" s="21">
        <v>0</v>
      </c>
      <c r="D53" s="22"/>
      <c r="E53" s="22"/>
    </row>
    <row r="54" spans="1:5" s="10" customFormat="1" ht="28.5">
      <c r="A54" s="23" t="s">
        <v>28</v>
      </c>
      <c r="B54" s="20" t="e">
        <f>#REF!</f>
        <v>#REF!</v>
      </c>
      <c r="C54" s="21">
        <v>0</v>
      </c>
      <c r="D54" s="22"/>
      <c r="E54" s="22"/>
    </row>
    <row r="55" spans="1:5" s="10" customFormat="1" ht="29.25" thickBot="1">
      <c r="A55" s="23" t="s">
        <v>29</v>
      </c>
      <c r="B55" s="20" t="e">
        <f>#REF!+#REF!</f>
        <v>#REF!</v>
      </c>
      <c r="C55" s="21">
        <f>C56</f>
        <v>1835.72</v>
      </c>
      <c r="D55" s="22"/>
      <c r="E55" s="22"/>
    </row>
    <row r="56" spans="1:5" s="25" customFormat="1" ht="15.75" thickBot="1">
      <c r="A56" s="24" t="s">
        <v>68</v>
      </c>
      <c r="B56" s="24"/>
      <c r="C56" s="24">
        <v>1835.72</v>
      </c>
      <c r="D56" s="41" t="s">
        <v>11</v>
      </c>
      <c r="E56" s="41">
        <v>4</v>
      </c>
    </row>
    <row r="57" spans="1:5" s="10" customFormat="1" ht="29.25" thickBot="1">
      <c r="A57" s="23" t="s">
        <v>30</v>
      </c>
      <c r="B57" s="20">
        <f>B58</f>
        <v>0</v>
      </c>
      <c r="C57" s="21">
        <f>C58+C59</f>
        <v>7892.4</v>
      </c>
      <c r="D57" s="22"/>
      <c r="E57" s="22"/>
    </row>
    <row r="58" spans="1:5" s="25" customFormat="1" ht="15.75" thickBot="1">
      <c r="A58" s="24" t="s">
        <v>95</v>
      </c>
      <c r="B58" s="24"/>
      <c r="C58" s="24">
        <v>3748.89</v>
      </c>
      <c r="D58" s="41" t="s">
        <v>9</v>
      </c>
      <c r="E58" s="41">
        <v>19731</v>
      </c>
    </row>
    <row r="59" spans="1:5" s="25" customFormat="1" ht="15.75" thickBot="1">
      <c r="A59" s="24" t="s">
        <v>96</v>
      </c>
      <c r="B59" s="24"/>
      <c r="C59" s="24">
        <v>4143.51</v>
      </c>
      <c r="D59" s="41" t="s">
        <v>9</v>
      </c>
      <c r="E59" s="41">
        <v>19731</v>
      </c>
    </row>
    <row r="60" spans="1:5" s="10" customFormat="1" ht="29.25" thickBot="1">
      <c r="A60" s="23" t="s">
        <v>31</v>
      </c>
      <c r="B60" s="20" t="e">
        <f>B62+#REF!</f>
        <v>#REF!</v>
      </c>
      <c r="C60" s="21">
        <f>C61+C62</f>
        <v>22749.84</v>
      </c>
      <c r="D60" s="22"/>
      <c r="E60" s="22"/>
    </row>
    <row r="61" spans="1:5" s="25" customFormat="1" ht="15.75" thickBot="1">
      <c r="A61" s="24" t="s">
        <v>58</v>
      </c>
      <c r="B61" s="24"/>
      <c r="C61" s="24">
        <v>9332.76</v>
      </c>
      <c r="D61" s="41" t="s">
        <v>9</v>
      </c>
      <c r="E61" s="41">
        <v>19731</v>
      </c>
    </row>
    <row r="62" spans="1:5" s="25" customFormat="1" ht="15.75" thickBot="1">
      <c r="A62" s="24" t="s">
        <v>59</v>
      </c>
      <c r="B62" s="24"/>
      <c r="C62" s="24">
        <v>13417.08</v>
      </c>
      <c r="D62" s="41" t="s">
        <v>9</v>
      </c>
      <c r="E62" s="41">
        <v>19731</v>
      </c>
    </row>
    <row r="63" spans="1:5" s="10" customFormat="1" ht="42" customHeight="1" thickBot="1">
      <c r="A63" s="23" t="s">
        <v>32</v>
      </c>
      <c r="B63" s="20">
        <f>B65</f>
        <v>0</v>
      </c>
      <c r="C63" s="21">
        <f>C64+C65</f>
        <v>1687.68</v>
      </c>
      <c r="D63" s="22"/>
      <c r="E63" s="22"/>
    </row>
    <row r="64" spans="1:5" s="25" customFormat="1" ht="15.75" thickBot="1">
      <c r="A64" s="24" t="s">
        <v>37</v>
      </c>
      <c r="B64" s="24"/>
      <c r="C64" s="24">
        <v>843.84</v>
      </c>
      <c r="D64" s="41" t="s">
        <v>9</v>
      </c>
      <c r="E64" s="41">
        <v>586</v>
      </c>
    </row>
    <row r="65" spans="1:5" s="25" customFormat="1" ht="15.75" thickBot="1">
      <c r="A65" s="24" t="s">
        <v>37</v>
      </c>
      <c r="B65" s="24"/>
      <c r="C65" s="24">
        <v>843.84</v>
      </c>
      <c r="D65" s="41" t="s">
        <v>9</v>
      </c>
      <c r="E65" s="41">
        <v>586</v>
      </c>
    </row>
    <row r="66" spans="1:5" s="10" customFormat="1" ht="57.75" thickBot="1">
      <c r="A66" s="23" t="s">
        <v>33</v>
      </c>
      <c r="B66" s="20" t="e">
        <f>SUM(#REF!)</f>
        <v>#REF!</v>
      </c>
      <c r="C66" s="21">
        <f>C67+C68+C69+C70</f>
        <v>105446.2</v>
      </c>
      <c r="D66" s="22"/>
      <c r="E66" s="22"/>
    </row>
    <row r="67" spans="1:5" s="25" customFormat="1" ht="15.75" thickBot="1">
      <c r="A67" s="24" t="s">
        <v>97</v>
      </c>
      <c r="B67" s="24"/>
      <c r="C67" s="24">
        <v>335.43</v>
      </c>
      <c r="D67" s="41" t="s">
        <v>9</v>
      </c>
      <c r="E67" s="41">
        <v>19731</v>
      </c>
    </row>
    <row r="68" spans="1:5" s="25" customFormat="1" ht="15.75" thickBot="1">
      <c r="A68" s="24" t="s">
        <v>54</v>
      </c>
      <c r="B68" s="24"/>
      <c r="C68" s="24">
        <v>335.43</v>
      </c>
      <c r="D68" s="41" t="s">
        <v>9</v>
      </c>
      <c r="E68" s="41">
        <v>19731</v>
      </c>
    </row>
    <row r="69" spans="1:5" s="25" customFormat="1" ht="15.75" thickBot="1">
      <c r="A69" s="24" t="s">
        <v>98</v>
      </c>
      <c r="B69" s="24"/>
      <c r="C69" s="24">
        <v>55641.42</v>
      </c>
      <c r="D69" s="41" t="s">
        <v>9</v>
      </c>
      <c r="E69" s="41">
        <v>19731</v>
      </c>
    </row>
    <row r="70" spans="1:5" s="25" customFormat="1" ht="15.75" thickBot="1">
      <c r="A70" s="24" t="s">
        <v>65</v>
      </c>
      <c r="B70" s="24"/>
      <c r="C70" s="24">
        <v>49133.919999999998</v>
      </c>
      <c r="D70" s="41" t="s">
        <v>9</v>
      </c>
      <c r="E70" s="41">
        <v>19732.5</v>
      </c>
    </row>
    <row r="71" spans="1:5" s="10" customFormat="1">
      <c r="A71" s="23" t="s">
        <v>34</v>
      </c>
      <c r="B71" s="20">
        <f>B72</f>
        <v>4169.4915254237294</v>
      </c>
      <c r="C71" s="21">
        <f>C72</f>
        <v>4920</v>
      </c>
      <c r="D71" s="22"/>
      <c r="E71" s="22"/>
    </row>
    <row r="72" spans="1:5" s="10" customFormat="1" ht="30">
      <c r="A72" s="34" t="s">
        <v>13</v>
      </c>
      <c r="B72" s="26">
        <f>C72/1.18</f>
        <v>4169.4915254237294</v>
      </c>
      <c r="C72" s="27">
        <f>E72*5*12</f>
        <v>4920</v>
      </c>
      <c r="D72" s="35" t="s">
        <v>14</v>
      </c>
      <c r="E72" s="36">
        <v>82</v>
      </c>
    </row>
    <row r="73" spans="1:5" s="10" customFormat="1">
      <c r="A73" s="19" t="s">
        <v>99</v>
      </c>
      <c r="B73" s="37" t="e">
        <f>B13+B16+B19+#REF!+B35+B52+B53+B54+B55+B57+B60+B63+B66+B71</f>
        <v>#REF!</v>
      </c>
      <c r="C73" s="21">
        <f>C13+C16+C19+C22+C29+C35+C52+C53+C54+C55+C57+C60+C63+C66</f>
        <v>827413.72</v>
      </c>
      <c r="D73" s="22"/>
      <c r="E73" s="22">
        <f>SUM(E4:E71)</f>
        <v>358518.02</v>
      </c>
    </row>
    <row r="74" spans="1:5" s="10" customFormat="1">
      <c r="A74" s="19" t="s">
        <v>100</v>
      </c>
      <c r="B74" s="38"/>
      <c r="C74" s="21">
        <f>C73*1.18+C71</f>
        <v>981268.18959999993</v>
      </c>
      <c r="D74" s="22"/>
      <c r="E74" s="22"/>
    </row>
    <row r="75" spans="1:5" s="10" customFormat="1">
      <c r="A75" s="19" t="s">
        <v>101</v>
      </c>
      <c r="B75" s="38"/>
      <c r="C75" s="21">
        <f>C4+C6+C9-C74</f>
        <v>-1346402.2896</v>
      </c>
      <c r="D75" s="22"/>
      <c r="E75" s="22"/>
    </row>
    <row r="76" spans="1:5" s="10" customFormat="1" ht="28.5">
      <c r="A76" s="23" t="s">
        <v>102</v>
      </c>
      <c r="B76" s="20"/>
      <c r="C76" s="21">
        <f>C75+C8</f>
        <v>-1332680.7196</v>
      </c>
      <c r="D76" s="22"/>
      <c r="E76" s="22"/>
    </row>
    <row r="77" spans="1:5" s="10" customFormat="1">
      <c r="A77" s="39"/>
      <c r="B77" s="12"/>
      <c r="C77" s="40"/>
      <c r="D77" s="40"/>
      <c r="E77" s="40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93"/>
  <sheetViews>
    <sheetView topLeftCell="A73" workbookViewId="0">
      <selection activeCell="A59" sqref="A59:XFD59"/>
    </sheetView>
  </sheetViews>
  <sheetFormatPr defaultRowHeight="15"/>
  <cols>
    <col min="1" max="1" width="50.140625" customWidth="1"/>
    <col min="2" max="2" width="50.140625" style="5" hidden="1" customWidth="1"/>
  </cols>
  <sheetData>
    <row r="2" spans="1:5">
      <c r="A2" s="5"/>
      <c r="C2" s="5"/>
      <c r="D2" s="5"/>
      <c r="E2" s="5"/>
    </row>
    <row r="3" spans="1:5">
      <c r="A3" s="5"/>
      <c r="C3" s="5"/>
      <c r="D3" s="5"/>
      <c r="E3" s="5"/>
    </row>
    <row r="4" spans="1:5" ht="15.75" thickBot="1">
      <c r="A4" s="5"/>
      <c r="C4" s="5"/>
      <c r="D4" s="5"/>
      <c r="E4" s="5"/>
    </row>
    <row r="5" spans="1:5" ht="15.75" thickBot="1">
      <c r="A5" s="6" t="s">
        <v>42</v>
      </c>
      <c r="B5" s="6"/>
      <c r="C5" s="6" t="s">
        <v>43</v>
      </c>
      <c r="D5" s="6" t="s">
        <v>44</v>
      </c>
      <c r="E5" s="6" t="s">
        <v>45</v>
      </c>
    </row>
    <row r="6" spans="1:5" s="9" customFormat="1" ht="15.75" thickBot="1">
      <c r="A6" s="8" t="s">
        <v>46</v>
      </c>
      <c r="B6" s="8"/>
      <c r="C6" s="8">
        <v>55145</v>
      </c>
      <c r="D6" s="8" t="s">
        <v>18</v>
      </c>
      <c r="E6" s="8">
        <v>1025</v>
      </c>
    </row>
    <row r="7" spans="1:5" ht="15.75" thickBot="1">
      <c r="A7" s="7"/>
      <c r="B7" s="7"/>
      <c r="C7" s="7">
        <v>55145</v>
      </c>
      <c r="D7" s="7"/>
      <c r="E7" s="7">
        <v>1025</v>
      </c>
    </row>
    <row r="8" spans="1:5" s="9" customFormat="1" ht="15.75" thickBot="1">
      <c r="A8" s="8" t="s">
        <v>47</v>
      </c>
      <c r="B8" s="8"/>
      <c r="C8" s="8">
        <v>55037.4</v>
      </c>
      <c r="D8" s="8" t="s">
        <v>18</v>
      </c>
      <c r="E8" s="8">
        <v>1023</v>
      </c>
    </row>
    <row r="9" spans="1:5" ht="15.75" thickBot="1">
      <c r="A9" s="7"/>
      <c r="B9" s="7"/>
      <c r="C9" s="7">
        <v>55037.4</v>
      </c>
      <c r="D9" s="7"/>
      <c r="E9" s="7">
        <v>1023</v>
      </c>
    </row>
    <row r="10" spans="1:5" s="9" customFormat="1" ht="15.75" thickBot="1">
      <c r="A10" s="8" t="s">
        <v>48</v>
      </c>
      <c r="B10" s="8"/>
      <c r="C10" s="8">
        <v>969.06</v>
      </c>
      <c r="D10" s="8" t="s">
        <v>49</v>
      </c>
      <c r="E10" s="8">
        <v>2</v>
      </c>
    </row>
    <row r="11" spans="1:5" ht="15.75" thickBot="1">
      <c r="A11" s="7"/>
      <c r="B11" s="7"/>
      <c r="C11" s="7">
        <v>969.06</v>
      </c>
      <c r="D11" s="7"/>
      <c r="E11" s="7">
        <v>2</v>
      </c>
    </row>
    <row r="12" spans="1:5" s="9" customFormat="1" ht="15.75" thickBot="1">
      <c r="A12" s="8" t="s">
        <v>50</v>
      </c>
      <c r="B12" s="8"/>
      <c r="C12" s="8">
        <v>1578.48</v>
      </c>
      <c r="D12" s="8" t="s">
        <v>9</v>
      </c>
      <c r="E12" s="8">
        <v>19731</v>
      </c>
    </row>
    <row r="13" spans="1:5" ht="15.75" thickBot="1">
      <c r="A13" s="7"/>
      <c r="B13" s="7"/>
      <c r="C13" s="7">
        <v>1578.48</v>
      </c>
      <c r="D13" s="7"/>
      <c r="E13" s="7">
        <v>19731</v>
      </c>
    </row>
    <row r="14" spans="1:5" s="9" customFormat="1" ht="15.75" thickBot="1">
      <c r="A14" s="8" t="s">
        <v>51</v>
      </c>
      <c r="B14" s="8"/>
      <c r="C14" s="8">
        <v>1775.79</v>
      </c>
      <c r="D14" s="8" t="s">
        <v>9</v>
      </c>
      <c r="E14" s="8">
        <v>19731</v>
      </c>
    </row>
    <row r="15" spans="1:5" ht="15.75" thickBot="1">
      <c r="A15" s="7"/>
      <c r="B15" s="7"/>
      <c r="C15" s="7">
        <v>1775.79</v>
      </c>
      <c r="D15" s="7"/>
      <c r="E15" s="7">
        <v>19731</v>
      </c>
    </row>
    <row r="16" spans="1:5" s="9" customFormat="1" ht="15.75" thickBot="1">
      <c r="A16" s="8" t="s">
        <v>37</v>
      </c>
      <c r="B16" s="8"/>
      <c r="C16" s="8">
        <v>843.84</v>
      </c>
      <c r="D16" s="8" t="s">
        <v>9</v>
      </c>
      <c r="E16" s="8">
        <v>586</v>
      </c>
    </row>
    <row r="17" spans="1:5" s="9" customFormat="1" ht="15.75" thickBot="1">
      <c r="A17" s="8" t="s">
        <v>37</v>
      </c>
      <c r="B17" s="8"/>
      <c r="C17" s="8">
        <v>843.84</v>
      </c>
      <c r="D17" s="8" t="s">
        <v>9</v>
      </c>
      <c r="E17" s="8">
        <v>586</v>
      </c>
    </row>
    <row r="18" spans="1:5" ht="15.75" thickBot="1">
      <c r="A18" s="7"/>
      <c r="B18" s="7"/>
      <c r="C18" s="7">
        <v>1687.68</v>
      </c>
      <c r="D18" s="7"/>
      <c r="E18" s="7">
        <v>1172</v>
      </c>
    </row>
    <row r="19" spans="1:5" s="9" customFormat="1" ht="15.75" thickBot="1">
      <c r="A19" s="8" t="s">
        <v>24</v>
      </c>
      <c r="B19" s="8"/>
      <c r="C19" s="8">
        <v>8093.6</v>
      </c>
      <c r="D19" s="8" t="s">
        <v>25</v>
      </c>
      <c r="E19" s="8">
        <v>10</v>
      </c>
    </row>
    <row r="20" spans="1:5" ht="15.75" thickBot="1">
      <c r="A20" s="7"/>
      <c r="B20" s="7"/>
      <c r="C20" s="7">
        <v>8093.6</v>
      </c>
      <c r="D20" s="7"/>
      <c r="E20" s="7">
        <v>10</v>
      </c>
    </row>
    <row r="21" spans="1:5" s="9" customFormat="1" ht="15.75" thickBot="1">
      <c r="A21" s="8" t="s">
        <v>52</v>
      </c>
      <c r="B21" s="8"/>
      <c r="C21" s="8">
        <v>3206.92</v>
      </c>
      <c r="D21" s="8" t="s">
        <v>11</v>
      </c>
      <c r="E21" s="8">
        <v>4</v>
      </c>
    </row>
    <row r="22" spans="1:5" ht="15.75" thickBot="1">
      <c r="A22" s="7"/>
      <c r="B22" s="7"/>
      <c r="C22" s="7">
        <v>3206.92</v>
      </c>
      <c r="D22" s="7"/>
      <c r="E22" s="7">
        <v>4</v>
      </c>
    </row>
    <row r="23" spans="1:5" s="9" customFormat="1" ht="15.75" thickBot="1">
      <c r="A23" s="8" t="s">
        <v>53</v>
      </c>
      <c r="B23" s="8"/>
      <c r="C23" s="8">
        <v>335.43</v>
      </c>
      <c r="D23" s="8" t="s">
        <v>9</v>
      </c>
      <c r="E23" s="8">
        <v>19731</v>
      </c>
    </row>
    <row r="24" spans="1:5" ht="15.75" thickBot="1">
      <c r="A24" s="7"/>
      <c r="B24" s="7"/>
      <c r="C24" s="7">
        <v>335.43</v>
      </c>
      <c r="D24" s="7"/>
      <c r="E24" s="7">
        <v>19731</v>
      </c>
    </row>
    <row r="25" spans="1:5" s="9" customFormat="1" ht="15.75" thickBot="1">
      <c r="A25" s="8" t="s">
        <v>54</v>
      </c>
      <c r="B25" s="8"/>
      <c r="C25" s="8">
        <v>335.43</v>
      </c>
      <c r="D25" s="8" t="s">
        <v>9</v>
      </c>
      <c r="E25" s="8">
        <v>19731</v>
      </c>
    </row>
    <row r="26" spans="1:5" ht="15.75" thickBot="1">
      <c r="A26" s="7"/>
      <c r="B26" s="7"/>
      <c r="C26" s="7">
        <v>335.43</v>
      </c>
      <c r="D26" s="7"/>
      <c r="E26" s="7">
        <v>19731</v>
      </c>
    </row>
    <row r="27" spans="1:5" s="9" customFormat="1" ht="15.75" thickBot="1">
      <c r="A27" s="8" t="s">
        <v>55</v>
      </c>
      <c r="B27" s="8"/>
      <c r="C27" s="8">
        <v>1290</v>
      </c>
      <c r="D27" s="8" t="s">
        <v>10</v>
      </c>
      <c r="E27" s="8">
        <v>2</v>
      </c>
    </row>
    <row r="28" spans="1:5" ht="15.75" thickBot="1">
      <c r="A28" s="7"/>
      <c r="B28" s="7"/>
      <c r="C28" s="7">
        <v>1290</v>
      </c>
      <c r="D28" s="7"/>
      <c r="E28" s="7">
        <v>2</v>
      </c>
    </row>
    <row r="29" spans="1:5" s="9" customFormat="1" ht="15.75" thickBot="1">
      <c r="A29" s="8" t="s">
        <v>39</v>
      </c>
      <c r="B29" s="8"/>
      <c r="C29" s="8">
        <v>383.63</v>
      </c>
      <c r="D29" s="8" t="s">
        <v>11</v>
      </c>
      <c r="E29" s="8">
        <v>1</v>
      </c>
    </row>
    <row r="30" spans="1:5" ht="15.75" thickBot="1">
      <c r="A30" s="7"/>
      <c r="B30" s="7"/>
      <c r="C30" s="7">
        <v>383.63</v>
      </c>
      <c r="D30" s="7"/>
      <c r="E30" s="7">
        <v>1</v>
      </c>
    </row>
    <row r="31" spans="1:5" s="9" customFormat="1" ht="15.75" thickBot="1">
      <c r="A31" s="8" t="s">
        <v>38</v>
      </c>
      <c r="B31" s="8"/>
      <c r="C31" s="8">
        <v>285.29000000000002</v>
      </c>
      <c r="D31" s="8" t="s">
        <v>9</v>
      </c>
      <c r="E31" s="8">
        <v>0.77</v>
      </c>
    </row>
    <row r="32" spans="1:5" ht="15.75" thickBot="1">
      <c r="A32" s="7"/>
      <c r="B32" s="7"/>
      <c r="C32" s="7">
        <v>285.29000000000002</v>
      </c>
      <c r="D32" s="7"/>
      <c r="E32" s="7">
        <v>0.77</v>
      </c>
    </row>
    <row r="33" spans="1:5" s="9" customFormat="1" ht="15.75" thickBot="1">
      <c r="A33" s="8" t="s">
        <v>56</v>
      </c>
      <c r="B33" s="8"/>
      <c r="C33" s="8">
        <v>18063.2</v>
      </c>
      <c r="D33" s="8" t="s">
        <v>10</v>
      </c>
      <c r="E33" s="8">
        <v>20</v>
      </c>
    </row>
    <row r="34" spans="1:5" ht="15.75" thickBot="1">
      <c r="A34" s="7"/>
      <c r="B34" s="7"/>
      <c r="C34" s="7">
        <v>18063.2</v>
      </c>
      <c r="D34" s="7"/>
      <c r="E34" s="7">
        <v>20</v>
      </c>
    </row>
    <row r="35" spans="1:5" s="9" customFormat="1" ht="15.75" thickBot="1">
      <c r="A35" s="8" t="s">
        <v>57</v>
      </c>
      <c r="B35" s="8"/>
      <c r="C35" s="8">
        <v>4697.5200000000004</v>
      </c>
      <c r="D35" s="8" t="s">
        <v>10</v>
      </c>
      <c r="E35" s="8">
        <v>4</v>
      </c>
    </row>
    <row r="36" spans="1:5" ht="15.75" thickBot="1">
      <c r="A36" s="7"/>
      <c r="B36" s="7"/>
      <c r="C36" s="7">
        <v>4697.5200000000004</v>
      </c>
      <c r="D36" s="7"/>
      <c r="E36" s="7">
        <v>4</v>
      </c>
    </row>
    <row r="37" spans="1:5" s="9" customFormat="1" ht="15.75" thickBot="1">
      <c r="A37" s="8" t="s">
        <v>40</v>
      </c>
      <c r="B37" s="8"/>
      <c r="C37" s="8">
        <v>18063.2</v>
      </c>
      <c r="D37" s="8" t="s">
        <v>10</v>
      </c>
      <c r="E37" s="8">
        <v>20</v>
      </c>
    </row>
    <row r="38" spans="1:5" ht="15.75" thickBot="1">
      <c r="A38" s="7"/>
      <c r="B38" s="7"/>
      <c r="C38" s="7">
        <v>18063.2</v>
      </c>
      <c r="D38" s="7"/>
      <c r="E38" s="7">
        <v>20</v>
      </c>
    </row>
    <row r="39" spans="1:5" s="9" customFormat="1" ht="15.75" thickBot="1">
      <c r="A39" s="8" t="s">
        <v>58</v>
      </c>
      <c r="B39" s="8"/>
      <c r="C39" s="8">
        <v>9332.76</v>
      </c>
      <c r="D39" s="8" t="s">
        <v>9</v>
      </c>
      <c r="E39" s="8">
        <v>19731</v>
      </c>
    </row>
    <row r="40" spans="1:5" ht="15.75" thickBot="1">
      <c r="A40" s="7"/>
      <c r="B40" s="7"/>
      <c r="C40" s="7">
        <v>9332.76</v>
      </c>
      <c r="D40" s="7"/>
      <c r="E40" s="7">
        <v>19731</v>
      </c>
    </row>
    <row r="41" spans="1:5" s="9" customFormat="1" ht="15.75" thickBot="1">
      <c r="A41" s="8" t="s">
        <v>59</v>
      </c>
      <c r="B41" s="8"/>
      <c r="C41" s="8">
        <v>13417.08</v>
      </c>
      <c r="D41" s="8" t="s">
        <v>9</v>
      </c>
      <c r="E41" s="8">
        <v>19731</v>
      </c>
    </row>
    <row r="42" spans="1:5" ht="15.75" thickBot="1">
      <c r="A42" s="7"/>
      <c r="B42" s="7"/>
      <c r="C42" s="7">
        <v>13417.08</v>
      </c>
      <c r="D42" s="7"/>
      <c r="E42" s="7">
        <v>19731</v>
      </c>
    </row>
    <row r="43" spans="1:5" s="9" customFormat="1" ht="15.75" thickBot="1">
      <c r="A43" s="8" t="s">
        <v>60</v>
      </c>
      <c r="B43" s="8"/>
      <c r="C43" s="8">
        <v>3748.89</v>
      </c>
      <c r="D43" s="8" t="s">
        <v>9</v>
      </c>
      <c r="E43" s="8">
        <v>19731</v>
      </c>
    </row>
    <row r="44" spans="1:5" ht="15.75" thickBot="1">
      <c r="A44" s="7"/>
      <c r="B44" s="7"/>
      <c r="C44" s="7">
        <v>3748.89</v>
      </c>
      <c r="D44" s="7"/>
      <c r="E44" s="7">
        <v>19731</v>
      </c>
    </row>
    <row r="45" spans="1:5" s="9" customFormat="1" ht="15.75" thickBot="1">
      <c r="A45" s="8" t="s">
        <v>61</v>
      </c>
      <c r="B45" s="8"/>
      <c r="C45" s="8">
        <v>4143.51</v>
      </c>
      <c r="D45" s="8" t="s">
        <v>9</v>
      </c>
      <c r="E45" s="8">
        <v>19731</v>
      </c>
    </row>
    <row r="46" spans="1:5" ht="15.75" thickBot="1">
      <c r="A46" s="7"/>
      <c r="B46" s="7"/>
      <c r="C46" s="7">
        <v>4143.51</v>
      </c>
      <c r="D46" s="7"/>
      <c r="E46" s="7">
        <v>19731</v>
      </c>
    </row>
    <row r="47" spans="1:5" s="9" customFormat="1" ht="15.75" thickBot="1">
      <c r="A47" s="8" t="s">
        <v>62</v>
      </c>
      <c r="B47" s="8"/>
      <c r="C47" s="8">
        <v>24466.44</v>
      </c>
      <c r="D47" s="8" t="s">
        <v>9</v>
      </c>
      <c r="E47" s="8">
        <v>19731</v>
      </c>
    </row>
    <row r="48" spans="1:5" ht="15.75" thickBot="1">
      <c r="A48" s="7"/>
      <c r="B48" s="7"/>
      <c r="C48" s="7">
        <v>24466.44</v>
      </c>
      <c r="D48" s="7"/>
      <c r="E48" s="7">
        <v>19731</v>
      </c>
    </row>
    <row r="49" spans="1:5" s="9" customFormat="1" ht="15.75" thickBot="1">
      <c r="A49" s="8" t="s">
        <v>63</v>
      </c>
      <c r="B49" s="8"/>
      <c r="C49" s="8">
        <v>31966.67</v>
      </c>
      <c r="D49" s="8" t="s">
        <v>9</v>
      </c>
      <c r="E49" s="8">
        <v>19732.5</v>
      </c>
    </row>
    <row r="50" spans="1:5" ht="15.75" thickBot="1">
      <c r="A50" s="7"/>
      <c r="B50" s="7"/>
      <c r="C50" s="7">
        <v>31966.67</v>
      </c>
      <c r="D50" s="7"/>
      <c r="E50" s="7">
        <v>19732.5</v>
      </c>
    </row>
    <row r="51" spans="1:5" s="9" customFormat="1" ht="15.75" thickBot="1">
      <c r="A51" s="8" t="s">
        <v>64</v>
      </c>
      <c r="B51" s="8"/>
      <c r="C51" s="8">
        <v>55641.42</v>
      </c>
      <c r="D51" s="8" t="s">
        <v>9</v>
      </c>
      <c r="E51" s="8">
        <v>19731</v>
      </c>
    </row>
    <row r="52" spans="1:5" ht="15.75" thickBot="1">
      <c r="A52" s="7"/>
      <c r="B52" s="7"/>
      <c r="C52" s="7">
        <v>55641.42</v>
      </c>
      <c r="D52" s="7"/>
      <c r="E52" s="7">
        <v>19731</v>
      </c>
    </row>
    <row r="53" spans="1:5" s="9" customFormat="1" ht="15.75" thickBot="1">
      <c r="A53" s="8" t="s">
        <v>65</v>
      </c>
      <c r="B53" s="8"/>
      <c r="C53" s="8">
        <v>49133.919999999998</v>
      </c>
      <c r="D53" s="8" t="s">
        <v>9</v>
      </c>
      <c r="E53" s="8">
        <v>19732.5</v>
      </c>
    </row>
    <row r="54" spans="1:5" ht="15.75" thickBot="1">
      <c r="A54" s="7"/>
      <c r="B54" s="7"/>
      <c r="C54" s="7">
        <v>49133.919999999998</v>
      </c>
      <c r="D54" s="7"/>
      <c r="E54" s="7">
        <v>19732.5</v>
      </c>
    </row>
    <row r="55" spans="1:5" s="9" customFormat="1" ht="15.75" thickBot="1">
      <c r="A55" s="8" t="s">
        <v>66</v>
      </c>
      <c r="B55" s="8"/>
      <c r="C55" s="8">
        <v>75372.42</v>
      </c>
      <c r="D55" s="8" t="s">
        <v>9</v>
      </c>
      <c r="E55" s="8">
        <v>19731</v>
      </c>
    </row>
    <row r="56" spans="1:5" ht="15.75" thickBot="1">
      <c r="A56" s="7"/>
      <c r="B56" s="7"/>
      <c r="C56" s="7">
        <v>75372.42</v>
      </c>
      <c r="D56" s="7"/>
      <c r="E56" s="7">
        <v>19731</v>
      </c>
    </row>
    <row r="57" spans="1:5" s="9" customFormat="1" ht="15.75" thickBot="1">
      <c r="A57" s="8" t="s">
        <v>67</v>
      </c>
      <c r="B57" s="8"/>
      <c r="C57" s="8">
        <v>70242.36</v>
      </c>
      <c r="D57" s="8" t="s">
        <v>9</v>
      </c>
      <c r="E57" s="8">
        <v>19731</v>
      </c>
    </row>
    <row r="58" spans="1:5" ht="15.75" thickBot="1">
      <c r="A58" s="7"/>
      <c r="B58" s="7"/>
      <c r="C58" s="7">
        <v>70242.36</v>
      </c>
      <c r="D58" s="7"/>
      <c r="E58" s="7">
        <v>19731</v>
      </c>
    </row>
    <row r="59" spans="1:5" s="9" customFormat="1" ht="15.75" thickBot="1">
      <c r="A59" s="8" t="s">
        <v>68</v>
      </c>
      <c r="B59" s="8"/>
      <c r="C59" s="8">
        <v>1835.72</v>
      </c>
      <c r="D59" s="8" t="s">
        <v>11</v>
      </c>
      <c r="E59" s="8">
        <v>4</v>
      </c>
    </row>
    <row r="60" spans="1:5" ht="15.75" thickBot="1">
      <c r="A60" s="7"/>
      <c r="B60" s="7"/>
      <c r="C60" s="7">
        <v>1835.72</v>
      </c>
      <c r="D60" s="7"/>
      <c r="E60" s="7">
        <v>4</v>
      </c>
    </row>
    <row r="61" spans="1:5" s="9" customFormat="1" ht="15.75" thickBot="1">
      <c r="A61" s="8" t="s">
        <v>69</v>
      </c>
      <c r="B61" s="8"/>
      <c r="C61" s="8">
        <v>1465.38</v>
      </c>
      <c r="D61" s="8" t="s">
        <v>10</v>
      </c>
      <c r="E61" s="8">
        <v>18</v>
      </c>
    </row>
    <row r="62" spans="1:5" ht="15.75" thickBot="1">
      <c r="A62" s="7"/>
      <c r="B62" s="7"/>
      <c r="C62" s="7">
        <v>1465.38</v>
      </c>
      <c r="D62" s="7"/>
      <c r="E62" s="7">
        <v>18</v>
      </c>
    </row>
    <row r="63" spans="1:5" s="9" customFormat="1" ht="15.75" thickBot="1">
      <c r="A63" s="8" t="s">
        <v>70</v>
      </c>
      <c r="B63" s="8"/>
      <c r="C63" s="8">
        <v>1499.56</v>
      </c>
      <c r="D63" s="8" t="s">
        <v>9</v>
      </c>
      <c r="E63" s="8">
        <v>19731</v>
      </c>
    </row>
    <row r="64" spans="1:5" ht="15.75" thickBot="1">
      <c r="A64" s="7"/>
      <c r="B64" s="7"/>
      <c r="C64" s="7">
        <v>1499.56</v>
      </c>
      <c r="D64" s="7"/>
      <c r="E64" s="7">
        <v>19731</v>
      </c>
    </row>
    <row r="65" spans="1:5" s="9" customFormat="1" ht="15.75" thickBot="1">
      <c r="A65" s="8" t="s">
        <v>71</v>
      </c>
      <c r="B65" s="8"/>
      <c r="C65" s="8">
        <v>1578.48</v>
      </c>
      <c r="D65" s="8" t="s">
        <v>9</v>
      </c>
      <c r="E65" s="8">
        <v>19731</v>
      </c>
    </row>
    <row r="66" spans="1:5" ht="15.75" thickBot="1">
      <c r="A66" s="7"/>
      <c r="B66" s="7"/>
      <c r="C66" s="7">
        <v>1578.48</v>
      </c>
      <c r="D66" s="7"/>
      <c r="E66" s="7">
        <v>19731</v>
      </c>
    </row>
    <row r="67" spans="1:5" s="9" customFormat="1" ht="15.75" thickBot="1">
      <c r="A67" s="8" t="s">
        <v>72</v>
      </c>
      <c r="B67" s="8"/>
      <c r="C67" s="8">
        <v>3151.56</v>
      </c>
      <c r="D67" s="8" t="s">
        <v>11</v>
      </c>
      <c r="E67" s="8">
        <v>2</v>
      </c>
    </row>
    <row r="68" spans="1:5" ht="15.75" thickBot="1">
      <c r="A68" s="7"/>
      <c r="B68" s="7"/>
      <c r="C68" s="7">
        <v>3151.56</v>
      </c>
      <c r="D68" s="7"/>
      <c r="E68" s="7">
        <v>2</v>
      </c>
    </row>
    <row r="69" spans="1:5" s="9" customFormat="1" ht="15.75" thickBot="1">
      <c r="A69" s="8" t="s">
        <v>73</v>
      </c>
      <c r="B69" s="8"/>
      <c r="C69" s="8">
        <v>1973.1</v>
      </c>
      <c r="D69" s="8" t="s">
        <v>9</v>
      </c>
      <c r="E69" s="8">
        <v>19731</v>
      </c>
    </row>
    <row r="70" spans="1:5" ht="15.75" thickBot="1">
      <c r="A70" s="7"/>
      <c r="B70" s="7"/>
      <c r="C70" s="7">
        <v>1973.1</v>
      </c>
      <c r="D70" s="7"/>
      <c r="E70" s="7">
        <v>19731</v>
      </c>
    </row>
    <row r="71" spans="1:5" s="9" customFormat="1" ht="15.75" thickBot="1">
      <c r="A71" s="8" t="s">
        <v>74</v>
      </c>
      <c r="B71" s="8"/>
      <c r="C71" s="8">
        <v>7695.09</v>
      </c>
      <c r="D71" s="8" t="s">
        <v>9</v>
      </c>
      <c r="E71" s="8">
        <v>19731</v>
      </c>
    </row>
    <row r="72" spans="1:5" ht="15.75" thickBot="1">
      <c r="A72" s="7"/>
      <c r="B72" s="7"/>
      <c r="C72" s="7">
        <v>7695.09</v>
      </c>
      <c r="D72" s="7"/>
      <c r="E72" s="7">
        <v>19731</v>
      </c>
    </row>
    <row r="73" spans="1:5" s="9" customFormat="1" ht="15.75" thickBot="1">
      <c r="A73" s="8" t="s">
        <v>75</v>
      </c>
      <c r="B73" s="8"/>
      <c r="C73" s="8">
        <v>4589.8100000000004</v>
      </c>
      <c r="D73" s="8" t="s">
        <v>76</v>
      </c>
      <c r="E73" s="8">
        <v>6.25</v>
      </c>
    </row>
    <row r="74" spans="1:5" ht="15.75" thickBot="1">
      <c r="A74" s="7"/>
      <c r="B74" s="7"/>
      <c r="C74" s="7">
        <v>4589.8100000000004</v>
      </c>
      <c r="D74" s="7"/>
      <c r="E74" s="7">
        <v>6.25</v>
      </c>
    </row>
    <row r="75" spans="1:5" s="9" customFormat="1" ht="15.75" thickBot="1">
      <c r="A75" s="8" t="s">
        <v>77</v>
      </c>
      <c r="B75" s="8"/>
      <c r="C75" s="8">
        <v>3352.52</v>
      </c>
      <c r="D75" s="8" t="s">
        <v>11</v>
      </c>
      <c r="E75" s="8">
        <v>4</v>
      </c>
    </row>
    <row r="76" spans="1:5" ht="15.75" thickBot="1">
      <c r="A76" s="7"/>
      <c r="B76" s="7"/>
      <c r="C76" s="7">
        <v>3352.52</v>
      </c>
      <c r="D76" s="7"/>
      <c r="E76" s="7">
        <v>4</v>
      </c>
    </row>
    <row r="77" spans="1:5" s="9" customFormat="1" ht="15.75" thickBot="1">
      <c r="A77" s="8" t="s">
        <v>78</v>
      </c>
      <c r="B77" s="8"/>
      <c r="C77" s="8">
        <v>86.93</v>
      </c>
      <c r="D77" s="8" t="s">
        <v>11</v>
      </c>
      <c r="E77" s="8">
        <v>1</v>
      </c>
    </row>
    <row r="78" spans="1:5" ht="15.75" thickBot="1">
      <c r="A78" s="7"/>
      <c r="B78" s="7"/>
      <c r="C78" s="7">
        <v>86.93</v>
      </c>
      <c r="D78" s="7"/>
      <c r="E78" s="7">
        <v>1</v>
      </c>
    </row>
    <row r="79" spans="1:5" s="9" customFormat="1" ht="15.75" thickBot="1">
      <c r="A79" s="8" t="s">
        <v>22</v>
      </c>
      <c r="B79" s="8"/>
      <c r="C79" s="8">
        <v>3241.68</v>
      </c>
      <c r="D79" s="8" t="s">
        <v>23</v>
      </c>
      <c r="E79" s="8">
        <v>12</v>
      </c>
    </row>
    <row r="80" spans="1:5" ht="15.75" thickBot="1">
      <c r="A80" s="7"/>
      <c r="B80" s="7"/>
      <c r="C80" s="7">
        <v>3241.68</v>
      </c>
      <c r="D80" s="7"/>
      <c r="E80" s="7">
        <v>12</v>
      </c>
    </row>
    <row r="81" spans="1:5" s="9" customFormat="1" ht="15.75" thickBot="1">
      <c r="A81" s="8" t="s">
        <v>79</v>
      </c>
      <c r="B81" s="8"/>
      <c r="C81" s="8">
        <v>1884.15</v>
      </c>
      <c r="D81" s="8" t="s">
        <v>80</v>
      </c>
      <c r="E81" s="8">
        <v>15</v>
      </c>
    </row>
    <row r="82" spans="1:5" ht="15.75" thickBot="1">
      <c r="A82" s="7"/>
      <c r="B82" s="7"/>
      <c r="C82" s="7">
        <v>1884.15</v>
      </c>
      <c r="D82" s="7"/>
      <c r="E82" s="7">
        <v>15</v>
      </c>
    </row>
    <row r="83" spans="1:5" s="9" customFormat="1" ht="15.75" thickBot="1">
      <c r="A83" s="8" t="s">
        <v>81</v>
      </c>
      <c r="B83" s="8"/>
      <c r="C83" s="8">
        <v>1395.87</v>
      </c>
      <c r="D83" s="8" t="s">
        <v>10</v>
      </c>
      <c r="E83" s="8">
        <v>7</v>
      </c>
    </row>
    <row r="84" spans="1:5" ht="15.75" thickBot="1">
      <c r="A84" s="7"/>
      <c r="B84" s="7"/>
      <c r="C84" s="7">
        <v>1395.87</v>
      </c>
      <c r="D84" s="7"/>
      <c r="E84" s="7">
        <v>7</v>
      </c>
    </row>
    <row r="85" spans="1:5" s="9" customFormat="1" ht="15.75" thickBot="1">
      <c r="A85" s="8" t="s">
        <v>82</v>
      </c>
      <c r="B85" s="8"/>
      <c r="C85" s="8">
        <v>1772.83</v>
      </c>
      <c r="D85" s="8" t="s">
        <v>11</v>
      </c>
      <c r="E85" s="8">
        <v>1</v>
      </c>
    </row>
    <row r="86" spans="1:5" ht="15.75" thickBot="1">
      <c r="A86" s="7"/>
      <c r="B86" s="7"/>
      <c r="C86" s="7">
        <v>1772.83</v>
      </c>
      <c r="D86" s="7"/>
      <c r="E86" s="7">
        <v>1</v>
      </c>
    </row>
    <row r="87" spans="1:5" s="9" customFormat="1" ht="15.75" thickBot="1">
      <c r="A87" s="8" t="s">
        <v>83</v>
      </c>
      <c r="B87" s="8"/>
      <c r="C87" s="8">
        <v>281955</v>
      </c>
      <c r="D87" s="8" t="s">
        <v>84</v>
      </c>
      <c r="E87" s="8">
        <v>1</v>
      </c>
    </row>
    <row r="88" spans="1:5" ht="15.75" thickBot="1">
      <c r="A88" s="7"/>
      <c r="B88" s="7"/>
      <c r="C88" s="7">
        <v>281955</v>
      </c>
      <c r="D88" s="7"/>
      <c r="E88" s="7">
        <v>1</v>
      </c>
    </row>
    <row r="89" spans="1:5" s="9" customFormat="1" ht="15.75" thickBot="1">
      <c r="A89" s="8" t="s">
        <v>35</v>
      </c>
      <c r="B89" s="8"/>
      <c r="C89" s="8">
        <v>621.53</v>
      </c>
      <c r="D89" s="8" t="s">
        <v>25</v>
      </c>
      <c r="E89" s="8">
        <v>1</v>
      </c>
    </row>
    <row r="90" spans="1:5" ht="15.75" thickBot="1">
      <c r="A90" s="7"/>
      <c r="B90" s="7"/>
      <c r="C90" s="7">
        <v>621.53</v>
      </c>
      <c r="D90" s="7"/>
      <c r="E90" s="7">
        <v>1</v>
      </c>
    </row>
    <row r="91" spans="1:5" s="9" customFormat="1" ht="15.75" thickBot="1">
      <c r="A91" s="8" t="s">
        <v>85</v>
      </c>
      <c r="B91" s="8"/>
      <c r="C91" s="8">
        <v>901.41</v>
      </c>
      <c r="D91" s="8" t="s">
        <v>11</v>
      </c>
      <c r="E91" s="8">
        <v>1</v>
      </c>
    </row>
    <row r="92" spans="1:5" ht="15.75" thickBot="1">
      <c r="A92" s="7"/>
      <c r="B92" s="7"/>
      <c r="C92" s="7">
        <v>901.41</v>
      </c>
      <c r="D92" s="7"/>
      <c r="E92" s="7">
        <v>1</v>
      </c>
    </row>
    <row r="93" spans="1:5" ht="15.75" thickBot="1">
      <c r="A93" s="7"/>
      <c r="B93" s="7"/>
      <c r="C93" s="7">
        <v>827413.72000000009</v>
      </c>
      <c r="D93" s="7"/>
      <c r="E93" s="7">
        <v>358518.02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2019-01-29T06:24:43Z</cp:lastPrinted>
  <dcterms:created xsi:type="dcterms:W3CDTF">2018-02-13T05:54:21Z</dcterms:created>
  <dcterms:modified xsi:type="dcterms:W3CDTF">2019-02-28T05:29:12Z</dcterms:modified>
</cp:coreProperties>
</file>