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Лист1!$A$1:$E$76</definedName>
  </definedNames>
  <calcPr calcId="124519"/>
</workbook>
</file>

<file path=xl/calcChain.xml><?xml version="1.0" encoding="utf-8"?>
<calcChain xmlns="http://schemas.openxmlformats.org/spreadsheetml/2006/main">
  <c r="C76" i="1"/>
  <c r="C75"/>
  <c r="C74"/>
  <c r="C11"/>
  <c r="C8"/>
  <c r="C73"/>
  <c r="C56"/>
  <c r="C39"/>
  <c r="C29"/>
  <c r="B39"/>
  <c r="C66"/>
  <c r="C72"/>
  <c r="B72" s="1"/>
  <c r="B71" s="1"/>
  <c r="C64"/>
  <c r="C61"/>
  <c r="C58"/>
  <c r="C22"/>
  <c r="C19"/>
  <c r="C16"/>
  <c r="C13"/>
  <c r="C71" l="1"/>
  <c r="C10"/>
  <c r="C9" s="1"/>
  <c r="B66" l="1"/>
  <c r="B64"/>
  <c r="B61"/>
  <c r="B58"/>
  <c r="B56"/>
  <c r="B19"/>
  <c r="B16"/>
  <c r="B13"/>
  <c r="B73" l="1"/>
</calcChain>
</file>

<file path=xl/sharedStrings.xml><?xml version="1.0" encoding="utf-8"?>
<sst xmlns="http://schemas.openxmlformats.org/spreadsheetml/2006/main" count="229" uniqueCount="102">
  <si>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</si>
  <si>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</si>
  <si>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</si>
  <si>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</si>
  <si>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</si>
  <si>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</si>
  <si>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</si>
  <si>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</si>
  <si>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</si>
  <si>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</si>
  <si>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</si>
  <si>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</si>
  <si>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</si>
  <si>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замена эл. лампочки накаливания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</si>
  <si>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</si>
  <si>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</si>
  <si>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</si>
  <si>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</si>
  <si>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</si>
  <si>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</si>
  <si>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</si>
  <si>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</si>
  <si>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</si>
  <si>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</si>
  <si>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</si>
  <si>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</si>
  <si>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</si>
  <si>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</si>
  <si>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</si>
  <si>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</si>
  <si>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</si>
  <si>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</si>
  <si>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</si>
  <si>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Б</t>
  </si>
  <si>
    <t>Дератизация</t>
  </si>
  <si>
    <t>Смена стекол</t>
  </si>
  <si>
    <t>Смена труб ГВС д.32</t>
  </si>
  <si>
    <t>1м</t>
  </si>
  <si>
    <t xml:space="preserve">Годовая фактическая стоимость работ (услуг) </t>
  </si>
  <si>
    <t>период: 01.01.2018-31.12.2018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</si>
  <si>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</si>
  <si>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</si>
  <si>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</si>
  <si>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</si>
  <si>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</si>
  <si>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</si>
  <si>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</si>
  <si>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</si>
  <si>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Изготовление и установка качели балансир</t>
  </si>
  <si>
    <t>Орг-ция мест накоп. ртуть содержащих ламп 1,2 кв.</t>
  </si>
  <si>
    <t>Орг-ция мест накоп.ртуть содерж-х ламп 3,4 кв.2018</t>
  </si>
  <si>
    <t>Прочистка вентшахты с разборкой</t>
  </si>
  <si>
    <t>Прочистка труб хвс</t>
  </si>
  <si>
    <t>Ремонт тамбурной перегородки</t>
  </si>
  <si>
    <t>Смена радиатора (без стоимости)</t>
  </si>
  <si>
    <t>Смена сборки (без сварочных работ)</t>
  </si>
  <si>
    <t>Смена труб ХВС д.32</t>
  </si>
  <si>
    <t>Смена труб канализации д. 100</t>
  </si>
  <si>
    <t>Смена труб отопления ППР д. 20 (полотенцесушит/без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</si>
  <si>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</si>
  <si>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</si>
  <si>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</si>
  <si>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</si>
  <si>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</si>
  <si>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</si>
  <si>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</si>
  <si>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</si>
  <si>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</si>
  <si>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</si>
  <si>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Устранение свищей хомутами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</si>
  <si>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</si>
  <si>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</si>
  <si>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</si>
  <si>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</si>
  <si>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бетонирование ступеней пере подъездом</t>
  </si>
  <si>
    <t>демонтаж и монтаж водостока</t>
  </si>
  <si>
    <t>заделка выбоин в цементных полах до 1м2</t>
  </si>
  <si>
    <t>замена электро-патрона</t>
  </si>
  <si>
    <t>изготовл. и установка информацион. досок размером</t>
  </si>
  <si>
    <t>прочистка канализационной сети внутренней</t>
  </si>
  <si>
    <t>ремонт подъезда ул.Казачья 3б    1,2,3,4</t>
  </si>
  <si>
    <t>подъезд</t>
  </si>
  <si>
    <t>сброс воздуха с системы отопления</t>
  </si>
  <si>
    <t>сброс воздуха со стояков отопления</t>
  </si>
  <si>
    <t>устройство бетонного выравнивающего слоя толщиной</t>
  </si>
  <si>
    <t>чистка врезки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</si>
  <si>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</si>
  <si>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</si>
  <si>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</si>
  <si>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</si>
  <si>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</si>
  <si>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Управление жилым фондом 3,4 кв. 2018 г. 0,6;0,8;0,85;0,9;1</t>
  </si>
  <si>
    <t>Управлением жил. фонд 1,2 кв. 2018 г. 0,6;0,8;0,85;0,9;1</t>
  </si>
  <si>
    <t>Холодная вода,потр. при содер.общ.имущ.МКД 3,4 кв.2018</t>
  </si>
  <si>
    <t>Горячая. вода,потр.при содер.общ.имущ. в МКД 2018г 3,4 кв.</t>
  </si>
  <si>
    <t>Орг-ция мест накоп. ртуть содержащих ламп 1,2 кв.2018</t>
  </si>
  <si>
    <t>Уборка придомовой территории 1,2 кв. 2018 г. коэф.0,8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</si>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</sst>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4" xfId="0" applyFill="1" applyBorder="1"/>
    <xf numFmtId="0" fontId="0" fillId="3" borderId="0" xfId="0" applyFill="1"/>
    <xf numFmtId="0" fontId="0" fillId="4" borderId="4" xfId="0" applyFill="1" applyBorder="1"/>
    <xf numFmtId="0" fontId="0" fillId="4" borderId="0" xfId="0" applyFill="1"/>
    <xf numFmtId="0" fontId="4" fillId="3" borderId="0" xfId="0" applyFont="1" applyFill="1"/>
    <xf numFmtId="0" fontId="5" fillId="3" borderId="0" xfId="0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left" vertical="center"/>
    </xf>
    <xf numFmtId="164" fontId="6" fillId="3" borderId="2" xfId="2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/>
    </xf>
    <xf numFmtId="43" fontId="6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/>
    <xf numFmtId="43" fontId="5" fillId="3" borderId="2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0" fontId="5" fillId="3" borderId="0" xfId="0" applyFont="1" applyFill="1"/>
    <xf numFmtId="0" fontId="8" fillId="3" borderId="2" xfId="0" applyFont="1" applyFill="1" applyBorder="1" applyAlignment="1">
      <alignment horizontal="left" vertical="center" wrapText="1"/>
    </xf>
    <xf numFmtId="43" fontId="8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67" workbookViewId="0">
      <selection activeCell="A76" sqref="A76"/>
    </sheetView>
  </sheetViews>
  <sheetFormatPr defaultRowHeight="15" outlineLevelRow="1"/>
  <cols>
    <col min="1" max="1" width="59.5703125" style="7" customWidth="1"/>
    <col min="2" max="2" width="15.5703125" style="2" hidden="1" customWidth="1"/>
    <col min="3" max="3" width="17" style="3" customWidth="1"/>
    <col min="4" max="4" width="12.140625" style="3" customWidth="1"/>
    <col min="5" max="5" width="26.85546875" style="3" customWidth="1"/>
    <col min="6" max="6" width="0" style="1" hidden="1" customWidth="1"/>
    <col min="7" max="16384" width="9.140625" style="1"/>
  </cols>
  <sheetData>
    <row r="1" spans="1:5" s="16" customFormat="1" ht="66.75" customHeight="1">
      <c r="A1" s="42" t="s">
        <v>0</v>
      </c>
      <c r="B1" s="42"/>
      <c r="C1" s="42"/>
      <c r="D1" s="42"/>
      <c r="E1" s="42"/>
    </row>
    <row r="2" spans="1:5" s="16" customFormat="1">
      <c r="A2" s="17" t="s">
        <v>33</v>
      </c>
      <c r="B2" s="18" t="s">
        <v>1</v>
      </c>
      <c r="C2" s="47" t="s">
        <v>39</v>
      </c>
      <c r="D2" s="47"/>
      <c r="E2" s="19"/>
    </row>
    <row r="3" spans="1:5" s="16" customFormat="1" ht="57">
      <c r="A3" s="20" t="s">
        <v>2</v>
      </c>
      <c r="B3" s="21" t="s">
        <v>3</v>
      </c>
      <c r="C3" s="22" t="s">
        <v>38</v>
      </c>
      <c r="D3" s="23" t="s">
        <v>4</v>
      </c>
      <c r="E3" s="24" t="s">
        <v>5</v>
      </c>
    </row>
    <row r="4" spans="1:5" s="16" customFormat="1">
      <c r="A4" s="20" t="s">
        <v>86</v>
      </c>
      <c r="B4" s="21"/>
      <c r="C4" s="22">
        <v>-1297699.58</v>
      </c>
      <c r="D4" s="23"/>
      <c r="E4" s="24"/>
    </row>
    <row r="5" spans="1:5" s="16" customFormat="1">
      <c r="A5" s="44" t="s">
        <v>90</v>
      </c>
      <c r="B5" s="45"/>
      <c r="C5" s="45"/>
      <c r="D5" s="45"/>
      <c r="E5" s="46"/>
    </row>
    <row r="6" spans="1:5" s="16" customFormat="1">
      <c r="A6" s="20" t="s">
        <v>87</v>
      </c>
      <c r="B6" s="21"/>
      <c r="C6" s="22">
        <v>831485.16</v>
      </c>
      <c r="D6" s="23"/>
      <c r="E6" s="24"/>
    </row>
    <row r="7" spans="1:5" s="16" customFormat="1">
      <c r="A7" s="20" t="s">
        <v>88</v>
      </c>
      <c r="B7" s="21"/>
      <c r="C7" s="22">
        <v>809241.69</v>
      </c>
      <c r="D7" s="23"/>
      <c r="E7" s="24"/>
    </row>
    <row r="8" spans="1:5" s="16" customFormat="1">
      <c r="A8" s="20" t="s">
        <v>100</v>
      </c>
      <c r="B8" s="21"/>
      <c r="C8" s="22">
        <f>C7-C6</f>
        <v>-22243.470000000088</v>
      </c>
      <c r="D8" s="23"/>
      <c r="E8" s="24"/>
    </row>
    <row r="9" spans="1:5" s="16" customFormat="1">
      <c r="A9" s="20" t="s">
        <v>6</v>
      </c>
      <c r="B9" s="21"/>
      <c r="C9" s="22">
        <f>C10</f>
        <v>6343.68</v>
      </c>
      <c r="D9" s="23"/>
      <c r="E9" s="24"/>
    </row>
    <row r="10" spans="1:5" s="16" customFormat="1">
      <c r="A10" s="20" t="s">
        <v>7</v>
      </c>
      <c r="B10" s="21"/>
      <c r="C10" s="22">
        <f>528.64*12</f>
        <v>6343.68</v>
      </c>
      <c r="D10" s="23"/>
      <c r="E10" s="24"/>
    </row>
    <row r="11" spans="1:5" s="16" customFormat="1">
      <c r="A11" s="25" t="s">
        <v>89</v>
      </c>
      <c r="B11" s="26"/>
      <c r="C11" s="27">
        <f>C6+C9</f>
        <v>837828.84000000008</v>
      </c>
      <c r="D11" s="28"/>
      <c r="E11" s="28"/>
    </row>
    <row r="12" spans="1:5" s="16" customFormat="1">
      <c r="A12" s="43" t="s">
        <v>8</v>
      </c>
      <c r="B12" s="43"/>
      <c r="C12" s="43"/>
      <c r="D12" s="43"/>
      <c r="E12" s="43"/>
    </row>
    <row r="13" spans="1:5" s="16" customFormat="1" ht="29.25" thickBot="1">
      <c r="A13" s="29" t="s">
        <v>16</v>
      </c>
      <c r="B13" s="26">
        <f>B14</f>
        <v>0</v>
      </c>
      <c r="C13" s="27">
        <f>C14+C15</f>
        <v>146597.79</v>
      </c>
      <c r="D13" s="28"/>
      <c r="E13" s="28"/>
    </row>
    <row r="14" spans="1:5" s="13" customFormat="1" ht="15.75" thickBot="1">
      <c r="A14" s="12" t="s">
        <v>91</v>
      </c>
      <c r="B14" s="12"/>
      <c r="C14" s="41">
        <v>75881.240000000005</v>
      </c>
      <c r="D14" s="41" t="s">
        <v>9</v>
      </c>
      <c r="E14" s="41">
        <v>19864.2</v>
      </c>
    </row>
    <row r="15" spans="1:5" s="13" customFormat="1" ht="15.75" thickBot="1">
      <c r="A15" s="12" t="s">
        <v>92</v>
      </c>
      <c r="B15" s="12"/>
      <c r="C15" s="41">
        <v>70716.55</v>
      </c>
      <c r="D15" s="41" t="s">
        <v>9</v>
      </c>
      <c r="E15" s="41">
        <v>19864.2</v>
      </c>
    </row>
    <row r="16" spans="1:5" s="16" customFormat="1" ht="29.25" thickBot="1">
      <c r="A16" s="29" t="s">
        <v>17</v>
      </c>
      <c r="B16" s="26">
        <f>B18</f>
        <v>0</v>
      </c>
      <c r="C16" s="27">
        <f>C17+C18</f>
        <v>56811.6</v>
      </c>
      <c r="D16" s="28"/>
      <c r="E16" s="28"/>
    </row>
    <row r="17" spans="1:5" s="13" customFormat="1" ht="15.75" thickBot="1">
      <c r="A17" s="12" t="s">
        <v>63</v>
      </c>
      <c r="B17" s="12"/>
      <c r="C17" s="41">
        <v>24631.62</v>
      </c>
      <c r="D17" s="41" t="s">
        <v>9</v>
      </c>
      <c r="E17" s="41">
        <v>19864.2</v>
      </c>
    </row>
    <row r="18" spans="1:5" s="13" customFormat="1" ht="15.75" thickBot="1">
      <c r="A18" s="12" t="s">
        <v>64</v>
      </c>
      <c r="B18" s="12"/>
      <c r="C18" s="41">
        <v>32179.98</v>
      </c>
      <c r="D18" s="41" t="s">
        <v>9</v>
      </c>
      <c r="E18" s="41">
        <v>19864.2</v>
      </c>
    </row>
    <row r="19" spans="1:5" s="16" customFormat="1" ht="29.25" thickBot="1">
      <c r="A19" s="29" t="s">
        <v>18</v>
      </c>
      <c r="B19" s="30" t="e">
        <f>B20+#REF!</f>
        <v>#REF!</v>
      </c>
      <c r="C19" s="27">
        <f>C20+C21</f>
        <v>96355.799999999988</v>
      </c>
      <c r="D19" s="31"/>
      <c r="E19" s="32"/>
    </row>
    <row r="20" spans="1:5" s="13" customFormat="1" ht="15.75" thickBot="1">
      <c r="A20" s="12" t="s">
        <v>44</v>
      </c>
      <c r="B20" s="12"/>
      <c r="C20" s="41">
        <v>48097.2</v>
      </c>
      <c r="D20" s="41" t="s">
        <v>19</v>
      </c>
      <c r="E20" s="41">
        <v>894</v>
      </c>
    </row>
    <row r="21" spans="1:5" s="13" customFormat="1" ht="15.75" thickBot="1">
      <c r="A21" s="12" t="s">
        <v>45</v>
      </c>
      <c r="B21" s="12"/>
      <c r="C21" s="41">
        <v>48258.6</v>
      </c>
      <c r="D21" s="41" t="s">
        <v>19</v>
      </c>
      <c r="E21" s="41">
        <v>897</v>
      </c>
    </row>
    <row r="22" spans="1:5" s="16" customFormat="1" ht="43.5" thickBot="1">
      <c r="A22" s="29" t="s">
        <v>20</v>
      </c>
      <c r="B22" s="26"/>
      <c r="C22" s="27">
        <f>C23+C24+C25+C26+C27+C28</f>
        <v>16209.2</v>
      </c>
      <c r="D22" s="28"/>
      <c r="E22" s="28"/>
    </row>
    <row r="23" spans="1:5" s="13" customFormat="1" ht="15.75" thickBot="1">
      <c r="A23" s="12" t="s">
        <v>46</v>
      </c>
      <c r="B23" s="12"/>
      <c r="C23" s="41">
        <v>1589.14</v>
      </c>
      <c r="D23" s="41" t="s">
        <v>9</v>
      </c>
      <c r="E23" s="41">
        <v>19864.2</v>
      </c>
    </row>
    <row r="24" spans="1:5" s="13" customFormat="1" ht="15.75" thickBot="1">
      <c r="A24" s="12" t="s">
        <v>94</v>
      </c>
      <c r="B24" s="12"/>
      <c r="C24" s="41">
        <v>1787.78</v>
      </c>
      <c r="D24" s="41" t="s">
        <v>9</v>
      </c>
      <c r="E24" s="41">
        <v>19864.2</v>
      </c>
    </row>
    <row r="25" spans="1:5" s="13" customFormat="1" ht="15.75" thickBot="1">
      <c r="A25" s="12" t="s">
        <v>70</v>
      </c>
      <c r="B25" s="12"/>
      <c r="C25" s="41">
        <v>1509.68</v>
      </c>
      <c r="D25" s="41" t="s">
        <v>9</v>
      </c>
      <c r="E25" s="41">
        <v>19864.2</v>
      </c>
    </row>
    <row r="26" spans="1:5" s="13" customFormat="1" ht="15.75" thickBot="1">
      <c r="A26" s="12" t="s">
        <v>93</v>
      </c>
      <c r="B26" s="12"/>
      <c r="C26" s="41">
        <v>1589.14</v>
      </c>
      <c r="D26" s="41" t="s">
        <v>9</v>
      </c>
      <c r="E26" s="41">
        <v>19864.2</v>
      </c>
    </row>
    <row r="27" spans="1:5" s="13" customFormat="1" ht="15.75" thickBot="1">
      <c r="A27" s="12" t="s">
        <v>72</v>
      </c>
      <c r="B27" s="12"/>
      <c r="C27" s="41">
        <v>1986.42</v>
      </c>
      <c r="D27" s="41" t="s">
        <v>9</v>
      </c>
      <c r="E27" s="41">
        <v>19864.2</v>
      </c>
    </row>
    <row r="28" spans="1:5" s="13" customFormat="1" ht="15.75" thickBot="1">
      <c r="A28" s="12" t="s">
        <v>73</v>
      </c>
      <c r="B28" s="12"/>
      <c r="C28" s="41">
        <v>7747.04</v>
      </c>
      <c r="D28" s="41" t="s">
        <v>9</v>
      </c>
      <c r="E28" s="41">
        <v>19864.2</v>
      </c>
    </row>
    <row r="29" spans="1:5" s="16" customFormat="1" ht="43.5" outlineLevel="1" thickBot="1">
      <c r="A29" s="29" t="s">
        <v>21</v>
      </c>
      <c r="B29" s="33"/>
      <c r="C29" s="34">
        <f>C30+C31+C32+C33+C34+C35+C36+C37+C38</f>
        <v>464933.33</v>
      </c>
      <c r="D29" s="35"/>
      <c r="E29" s="35"/>
    </row>
    <row r="30" spans="1:5" s="13" customFormat="1" ht="15.75" thickBot="1">
      <c r="A30" s="12" t="s">
        <v>48</v>
      </c>
      <c r="B30" s="12"/>
      <c r="C30" s="41">
        <v>2906.52</v>
      </c>
      <c r="D30" s="41" t="s">
        <v>11</v>
      </c>
      <c r="E30" s="41">
        <v>1</v>
      </c>
    </row>
    <row r="31" spans="1:5" s="13" customFormat="1" ht="15.75" thickBot="1">
      <c r="A31" s="12" t="s">
        <v>35</v>
      </c>
      <c r="B31" s="12"/>
      <c r="C31" s="41">
        <v>1273.6300000000001</v>
      </c>
      <c r="D31" s="41" t="s">
        <v>9</v>
      </c>
      <c r="E31" s="41">
        <v>1.875</v>
      </c>
    </row>
    <row r="32" spans="1:5" s="13" customFormat="1" ht="15.75" thickBot="1">
      <c r="A32" s="12" t="s">
        <v>74</v>
      </c>
      <c r="B32" s="12"/>
      <c r="C32" s="41">
        <v>966.5</v>
      </c>
      <c r="D32" s="41" t="s">
        <v>9</v>
      </c>
      <c r="E32" s="41">
        <v>1.3</v>
      </c>
    </row>
    <row r="33" spans="1:6" s="13" customFormat="1" ht="15.75" thickBot="1">
      <c r="A33" s="12" t="s">
        <v>76</v>
      </c>
      <c r="B33" s="12"/>
      <c r="C33" s="41">
        <v>1222.18</v>
      </c>
      <c r="D33" s="41" t="s">
        <v>9</v>
      </c>
      <c r="E33" s="41">
        <v>2.9</v>
      </c>
    </row>
    <row r="34" spans="1:6" s="13" customFormat="1" ht="15.75" thickBot="1">
      <c r="A34" s="12" t="s">
        <v>13</v>
      </c>
      <c r="B34" s="12"/>
      <c r="C34" s="41">
        <v>86.93</v>
      </c>
      <c r="D34" s="41" t="s">
        <v>11</v>
      </c>
      <c r="E34" s="41">
        <v>1</v>
      </c>
    </row>
    <row r="35" spans="1:6" s="13" customFormat="1" ht="15.75" thickBot="1">
      <c r="A35" s="12" t="s">
        <v>77</v>
      </c>
      <c r="B35" s="12"/>
      <c r="C35" s="41">
        <v>143.85</v>
      </c>
      <c r="D35" s="41" t="s">
        <v>11</v>
      </c>
      <c r="E35" s="41">
        <v>1</v>
      </c>
    </row>
    <row r="36" spans="1:6" s="13" customFormat="1" ht="15.75" thickBot="1">
      <c r="A36" s="12" t="s">
        <v>78</v>
      </c>
      <c r="B36" s="12"/>
      <c r="C36" s="41">
        <v>11067.6</v>
      </c>
      <c r="D36" s="41" t="s">
        <v>11</v>
      </c>
      <c r="E36" s="41">
        <v>4</v>
      </c>
    </row>
    <row r="37" spans="1:6" s="13" customFormat="1" ht="15.75" thickBot="1">
      <c r="A37" s="12" t="s">
        <v>80</v>
      </c>
      <c r="B37" s="12"/>
      <c r="C37" s="41">
        <v>446742</v>
      </c>
      <c r="D37" s="41" t="s">
        <v>81</v>
      </c>
      <c r="E37" s="41">
        <v>1</v>
      </c>
    </row>
    <row r="38" spans="1:6" s="13" customFormat="1" ht="15.75" thickBot="1">
      <c r="A38" s="12" t="s">
        <v>84</v>
      </c>
      <c r="B38" s="12"/>
      <c r="C38" s="41">
        <v>524.12</v>
      </c>
      <c r="D38" s="41" t="s">
        <v>9</v>
      </c>
      <c r="E38" s="41">
        <v>1.5</v>
      </c>
    </row>
    <row r="39" spans="1:6" s="16" customFormat="1" ht="57.75" thickBot="1">
      <c r="A39" s="29" t="s">
        <v>22</v>
      </c>
      <c r="B39" s="26" t="e">
        <f>SUM(#REF!)</f>
        <v>#REF!</v>
      </c>
      <c r="C39" s="27">
        <f>C40+C41+C42+C43+C44+C45+C46+C47+C48+C49+C50+C51+C52+C53+C54+C55</f>
        <v>80025.510000000009</v>
      </c>
      <c r="D39" s="28"/>
      <c r="E39" s="28"/>
      <c r="F39" s="36" t="s">
        <v>12</v>
      </c>
    </row>
    <row r="40" spans="1:6" s="13" customFormat="1" ht="15.75" thickBot="1">
      <c r="A40" s="12" t="s">
        <v>25</v>
      </c>
      <c r="B40" s="12"/>
      <c r="C40" s="41">
        <v>6474.88</v>
      </c>
      <c r="D40" s="41" t="s">
        <v>26</v>
      </c>
      <c r="E40" s="41">
        <v>8</v>
      </c>
    </row>
    <row r="41" spans="1:6" s="13" customFormat="1" ht="15.75" thickBot="1">
      <c r="A41" s="12" t="s">
        <v>52</v>
      </c>
      <c r="B41" s="12"/>
      <c r="C41" s="41">
        <v>1290</v>
      </c>
      <c r="D41" s="41" t="s">
        <v>10</v>
      </c>
      <c r="E41" s="41">
        <v>2</v>
      </c>
    </row>
    <row r="42" spans="1:6" s="13" customFormat="1" ht="15.75" thickBot="1">
      <c r="A42" s="12" t="s">
        <v>53</v>
      </c>
      <c r="B42" s="12"/>
      <c r="C42" s="41">
        <v>950.46</v>
      </c>
      <c r="D42" s="41" t="s">
        <v>11</v>
      </c>
      <c r="E42" s="41">
        <v>1</v>
      </c>
    </row>
    <row r="43" spans="1:6" s="13" customFormat="1" ht="15.75" thickBot="1">
      <c r="A43" s="12" t="s">
        <v>54</v>
      </c>
      <c r="B43" s="12"/>
      <c r="C43" s="41">
        <v>1179.29</v>
      </c>
      <c r="D43" s="41" t="s">
        <v>11</v>
      </c>
      <c r="E43" s="41">
        <v>1</v>
      </c>
    </row>
    <row r="44" spans="1:6" s="13" customFormat="1" ht="15.75" thickBot="1">
      <c r="A44" s="12" t="s">
        <v>55</v>
      </c>
      <c r="B44" s="12"/>
      <c r="C44" s="41">
        <v>1265.26</v>
      </c>
      <c r="D44" s="41" t="s">
        <v>11</v>
      </c>
      <c r="E44" s="41">
        <v>1</v>
      </c>
    </row>
    <row r="45" spans="1:6" s="13" customFormat="1" ht="15.75" thickBot="1">
      <c r="A45" s="12" t="s">
        <v>36</v>
      </c>
      <c r="B45" s="12"/>
      <c r="C45" s="41">
        <v>6389.15</v>
      </c>
      <c r="D45" s="41" t="s">
        <v>37</v>
      </c>
      <c r="E45" s="41">
        <v>5</v>
      </c>
    </row>
    <row r="46" spans="1:6" s="13" customFormat="1" ht="15.75" thickBot="1">
      <c r="A46" s="12" t="s">
        <v>56</v>
      </c>
      <c r="B46" s="12"/>
      <c r="C46" s="41">
        <v>5111.32</v>
      </c>
      <c r="D46" s="41" t="s">
        <v>37</v>
      </c>
      <c r="E46" s="41">
        <v>4</v>
      </c>
    </row>
    <row r="47" spans="1:6" s="13" customFormat="1" ht="15.75" thickBot="1">
      <c r="A47" s="12" t="s">
        <v>57</v>
      </c>
      <c r="B47" s="12"/>
      <c r="C47" s="41">
        <v>4386.6000000000004</v>
      </c>
      <c r="D47" s="41" t="s">
        <v>10</v>
      </c>
      <c r="E47" s="41">
        <v>7.5</v>
      </c>
    </row>
    <row r="48" spans="1:6" s="13" customFormat="1" ht="15.75" thickBot="1">
      <c r="A48" s="12" t="s">
        <v>58</v>
      </c>
      <c r="B48" s="12"/>
      <c r="C48" s="41">
        <v>2144.2800000000002</v>
      </c>
      <c r="D48" s="41" t="s">
        <v>10</v>
      </c>
      <c r="E48" s="41">
        <v>4</v>
      </c>
    </row>
    <row r="49" spans="1:5" s="13" customFormat="1" ht="15.75" thickBot="1">
      <c r="A49" s="12" t="s">
        <v>69</v>
      </c>
      <c r="B49" s="12"/>
      <c r="C49" s="41">
        <v>359.2</v>
      </c>
      <c r="D49" s="41" t="s">
        <v>11</v>
      </c>
      <c r="E49" s="41">
        <v>2</v>
      </c>
    </row>
    <row r="50" spans="1:5" s="13" customFormat="1" ht="15.75" thickBot="1">
      <c r="A50" s="12" t="s">
        <v>75</v>
      </c>
      <c r="B50" s="12"/>
      <c r="C50" s="41">
        <v>3671.85</v>
      </c>
      <c r="D50" s="41" t="s">
        <v>37</v>
      </c>
      <c r="E50" s="41">
        <v>5</v>
      </c>
    </row>
    <row r="51" spans="1:5" s="13" customFormat="1" ht="15.75" thickBot="1">
      <c r="A51" s="12" t="s">
        <v>23</v>
      </c>
      <c r="B51" s="12"/>
      <c r="C51" s="41">
        <v>2161.12</v>
      </c>
      <c r="D51" s="41" t="s">
        <v>24</v>
      </c>
      <c r="E51" s="41">
        <v>8</v>
      </c>
    </row>
    <row r="52" spans="1:5" s="13" customFormat="1" ht="15.75" thickBot="1">
      <c r="A52" s="12" t="s">
        <v>79</v>
      </c>
      <c r="B52" s="12"/>
      <c r="C52" s="41">
        <v>41876.1</v>
      </c>
      <c r="D52" s="41" t="s">
        <v>10</v>
      </c>
      <c r="E52" s="41">
        <v>210</v>
      </c>
    </row>
    <row r="53" spans="1:5" s="13" customFormat="1" ht="15.75" thickBot="1">
      <c r="A53" s="12" t="s">
        <v>82</v>
      </c>
      <c r="B53" s="12"/>
      <c r="C53" s="41">
        <v>1243.06</v>
      </c>
      <c r="D53" s="41" t="s">
        <v>26</v>
      </c>
      <c r="E53" s="41">
        <v>2</v>
      </c>
    </row>
    <row r="54" spans="1:5" s="13" customFormat="1" ht="15.75" thickBot="1">
      <c r="A54" s="12" t="s">
        <v>83</v>
      </c>
      <c r="B54" s="12"/>
      <c r="C54" s="41">
        <v>621.53</v>
      </c>
      <c r="D54" s="41" t="s">
        <v>26</v>
      </c>
      <c r="E54" s="41">
        <v>1</v>
      </c>
    </row>
    <row r="55" spans="1:5" s="13" customFormat="1" ht="15.75" thickBot="1">
      <c r="A55" s="12" t="s">
        <v>85</v>
      </c>
      <c r="B55" s="12"/>
      <c r="C55" s="41">
        <v>901.41</v>
      </c>
      <c r="D55" s="41" t="s">
        <v>11</v>
      </c>
      <c r="E55" s="41">
        <v>1</v>
      </c>
    </row>
    <row r="56" spans="1:5" s="16" customFormat="1" ht="29.25" thickBot="1">
      <c r="A56" s="29" t="s">
        <v>27</v>
      </c>
      <c r="B56" s="26" t="e">
        <f>#REF!+#REF!</f>
        <v>#REF!</v>
      </c>
      <c r="C56" s="27">
        <f>C57</f>
        <v>725.58</v>
      </c>
      <c r="D56" s="28"/>
      <c r="E56" s="28"/>
    </row>
    <row r="57" spans="1:5" s="13" customFormat="1" ht="15.75" thickBot="1">
      <c r="A57" s="12" t="s">
        <v>51</v>
      </c>
      <c r="B57" s="12"/>
      <c r="C57" s="41">
        <v>725.58</v>
      </c>
      <c r="D57" s="41" t="s">
        <v>10</v>
      </c>
      <c r="E57" s="41">
        <v>6</v>
      </c>
    </row>
    <row r="58" spans="1:5" s="16" customFormat="1" ht="29.25" thickBot="1">
      <c r="A58" s="29" t="s">
        <v>28</v>
      </c>
      <c r="B58" s="26">
        <f>B59</f>
        <v>0</v>
      </c>
      <c r="C58" s="27">
        <f>C59+C60</f>
        <v>7945.6799999999994</v>
      </c>
      <c r="D58" s="28"/>
      <c r="E58" s="28"/>
    </row>
    <row r="59" spans="1:5" s="13" customFormat="1" ht="15.75" thickBot="1">
      <c r="A59" s="12" t="s">
        <v>61</v>
      </c>
      <c r="B59" s="12"/>
      <c r="C59" s="41">
        <v>3774.2</v>
      </c>
      <c r="D59" s="41" t="s">
        <v>9</v>
      </c>
      <c r="E59" s="41">
        <v>19864.2</v>
      </c>
    </row>
    <row r="60" spans="1:5" s="13" customFormat="1" ht="15.75" thickBot="1">
      <c r="A60" s="12" t="s">
        <v>62</v>
      </c>
      <c r="B60" s="12"/>
      <c r="C60" s="41">
        <v>4171.4799999999996</v>
      </c>
      <c r="D60" s="41" t="s">
        <v>9</v>
      </c>
      <c r="E60" s="41">
        <v>19864.2</v>
      </c>
    </row>
    <row r="61" spans="1:5" s="16" customFormat="1" ht="29.25" thickBot="1">
      <c r="A61" s="29" t="s">
        <v>29</v>
      </c>
      <c r="B61" s="26" t="e">
        <f>B63+#REF!</f>
        <v>#REF!</v>
      </c>
      <c r="C61" s="27">
        <f>C62+C63</f>
        <v>22903.43</v>
      </c>
      <c r="D61" s="28"/>
      <c r="E61" s="28"/>
    </row>
    <row r="62" spans="1:5" s="13" customFormat="1" ht="15.75" thickBot="1">
      <c r="A62" s="12" t="s">
        <v>59</v>
      </c>
      <c r="B62" s="12"/>
      <c r="C62" s="41">
        <v>9395.77</v>
      </c>
      <c r="D62" s="41" t="s">
        <v>9</v>
      </c>
      <c r="E62" s="41">
        <v>19864.2</v>
      </c>
    </row>
    <row r="63" spans="1:5" s="13" customFormat="1" ht="15.75" thickBot="1">
      <c r="A63" s="12" t="s">
        <v>60</v>
      </c>
      <c r="B63" s="12"/>
      <c r="C63" s="41">
        <v>13507.66</v>
      </c>
      <c r="D63" s="41" t="s">
        <v>9</v>
      </c>
      <c r="E63" s="41">
        <v>19864.2</v>
      </c>
    </row>
    <row r="64" spans="1:5" s="16" customFormat="1" ht="43.5" thickBot="1">
      <c r="A64" s="29" t="s">
        <v>30</v>
      </c>
      <c r="B64" s="26" t="e">
        <f>#REF!</f>
        <v>#REF!</v>
      </c>
      <c r="C64" s="27">
        <f>C65</f>
        <v>3588.48</v>
      </c>
      <c r="D64" s="28"/>
      <c r="E64" s="28"/>
    </row>
    <row r="65" spans="1:5" s="13" customFormat="1" ht="15.75" thickBot="1">
      <c r="A65" s="12" t="s">
        <v>34</v>
      </c>
      <c r="B65" s="12"/>
      <c r="C65" s="41">
        <v>3588.48</v>
      </c>
      <c r="D65" s="41" t="s">
        <v>9</v>
      </c>
      <c r="E65" s="41">
        <v>2492</v>
      </c>
    </row>
    <row r="66" spans="1:5" s="16" customFormat="1" ht="57.75" thickBot="1">
      <c r="A66" s="29" t="s">
        <v>31</v>
      </c>
      <c r="B66" s="26" t="e">
        <f>SUM(#REF!)</f>
        <v>#REF!</v>
      </c>
      <c r="C66" s="27">
        <f>C67+C68+C69+C70</f>
        <v>106154.23999999999</v>
      </c>
      <c r="D66" s="28"/>
      <c r="E66" s="28"/>
    </row>
    <row r="67" spans="1:5" s="13" customFormat="1" ht="15.75" thickBot="1">
      <c r="A67" s="12" t="s">
        <v>95</v>
      </c>
      <c r="B67" s="12"/>
      <c r="C67" s="41">
        <v>337.69</v>
      </c>
      <c r="D67" s="41" t="s">
        <v>9</v>
      </c>
      <c r="E67" s="41">
        <v>19864.2</v>
      </c>
    </row>
    <row r="68" spans="1:5" s="13" customFormat="1" ht="15.75" thickBot="1">
      <c r="A68" s="12" t="s">
        <v>50</v>
      </c>
      <c r="B68" s="12"/>
      <c r="C68" s="41">
        <v>337.69</v>
      </c>
      <c r="D68" s="41" t="s">
        <v>9</v>
      </c>
      <c r="E68" s="41">
        <v>19864.2</v>
      </c>
    </row>
    <row r="69" spans="1:5" s="13" customFormat="1" ht="15.75" thickBot="1">
      <c r="A69" s="12" t="s">
        <v>96</v>
      </c>
      <c r="B69" s="12"/>
      <c r="C69" s="41">
        <v>56017.02</v>
      </c>
      <c r="D69" s="41" t="s">
        <v>9</v>
      </c>
      <c r="E69" s="41">
        <v>19864.2</v>
      </c>
    </row>
    <row r="70" spans="1:5" s="13" customFormat="1" ht="15.75" thickBot="1">
      <c r="A70" s="12" t="s">
        <v>66</v>
      </c>
      <c r="B70" s="12"/>
      <c r="C70" s="41">
        <v>49461.84</v>
      </c>
      <c r="D70" s="41" t="s">
        <v>9</v>
      </c>
      <c r="E70" s="41">
        <v>19864.2</v>
      </c>
    </row>
    <row r="71" spans="1:5" s="16" customFormat="1">
      <c r="A71" s="29" t="s">
        <v>32</v>
      </c>
      <c r="B71" s="26">
        <f>B72</f>
        <v>4067.7966101694919</v>
      </c>
      <c r="C71" s="27">
        <f>C72</f>
        <v>4800</v>
      </c>
      <c r="D71" s="28"/>
      <c r="E71" s="28"/>
    </row>
    <row r="72" spans="1:5" s="16" customFormat="1" ht="30">
      <c r="A72" s="37" t="s">
        <v>14</v>
      </c>
      <c r="B72" s="30">
        <f>C72/1.18</f>
        <v>4067.7966101694919</v>
      </c>
      <c r="C72" s="31">
        <f>E72*5*12</f>
        <v>4800</v>
      </c>
      <c r="D72" s="38" t="s">
        <v>15</v>
      </c>
      <c r="E72" s="31">
        <v>80</v>
      </c>
    </row>
    <row r="73" spans="1:5" s="16" customFormat="1">
      <c r="A73" s="25" t="s">
        <v>97</v>
      </c>
      <c r="B73" s="39" t="e">
        <f>B13+B16+B19+#REF!+B39+B53+B54+B55+B56+B58+B61+B64+B66+B71</f>
        <v>#REF!</v>
      </c>
      <c r="C73" s="27">
        <f>C13++C16+C19+C22+C29+C39+C56+C58+C61+C64+C66</f>
        <v>1002250.64</v>
      </c>
      <c r="D73" s="28"/>
      <c r="E73" s="28"/>
    </row>
    <row r="74" spans="1:5" s="16" customFormat="1">
      <c r="A74" s="25" t="s">
        <v>98</v>
      </c>
      <c r="B74" s="40"/>
      <c r="C74" s="27">
        <f>C73*1.18+C71</f>
        <v>1187455.7552</v>
      </c>
      <c r="D74" s="28"/>
      <c r="E74" s="28"/>
    </row>
    <row r="75" spans="1:5" s="16" customFormat="1">
      <c r="A75" s="25" t="s">
        <v>99</v>
      </c>
      <c r="B75" s="40"/>
      <c r="C75" s="27">
        <f>C4+C6+C9-C74</f>
        <v>-1647326.4952</v>
      </c>
      <c r="D75" s="28"/>
      <c r="E75" s="28"/>
    </row>
    <row r="76" spans="1:5" ht="28.5">
      <c r="A76" s="6" t="s">
        <v>101</v>
      </c>
      <c r="B76" s="4"/>
      <c r="C76" s="8">
        <f>(C75)+(C8)</f>
        <v>-1669569.9652</v>
      </c>
      <c r="D76" s="5"/>
      <c r="E76" s="5"/>
    </row>
  </sheetData>
  <mergeCells count="4">
    <mergeCell ref="A1:E1"/>
    <mergeCell ref="A12:E12"/>
    <mergeCell ref="A5:E5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0"/>
  <sheetViews>
    <sheetView workbookViewId="0">
      <selection activeCell="A24" sqref="A24:XFD24"/>
    </sheetView>
  </sheetViews>
  <sheetFormatPr defaultRowHeight="15"/>
  <cols>
    <col min="1" max="1" width="56.28515625" customWidth="1"/>
    <col min="2" max="2" width="21.7109375" style="9" hidden="1" customWidth="1"/>
    <col min="3" max="3" width="17" customWidth="1"/>
  </cols>
  <sheetData>
    <row r="2" spans="1:5">
      <c r="A2" s="9"/>
      <c r="C2" s="9"/>
      <c r="D2" s="9"/>
      <c r="E2" s="9"/>
    </row>
    <row r="3" spans="1:5">
      <c r="A3" s="9"/>
      <c r="C3" s="9"/>
      <c r="D3" s="9"/>
      <c r="E3" s="9"/>
    </row>
    <row r="4" spans="1:5" ht="15.75" thickBot="1">
      <c r="A4" s="9"/>
      <c r="C4" s="9"/>
      <c r="D4" s="9"/>
      <c r="E4" s="9"/>
    </row>
    <row r="5" spans="1:5" ht="15.75" thickBot="1">
      <c r="A5" s="10" t="s">
        <v>40</v>
      </c>
      <c r="B5" s="10"/>
      <c r="C5" s="10" t="s">
        <v>41</v>
      </c>
      <c r="D5" s="10" t="s">
        <v>42</v>
      </c>
      <c r="E5" s="10" t="s">
        <v>43</v>
      </c>
    </row>
    <row r="6" spans="1:5" s="15" customFormat="1" ht="15.75" thickBot="1">
      <c r="A6" s="14" t="s">
        <v>44</v>
      </c>
      <c r="B6" s="14"/>
      <c r="C6" s="14">
        <v>48097.2</v>
      </c>
      <c r="D6" s="14" t="s">
        <v>19</v>
      </c>
      <c r="E6" s="14">
        <v>894</v>
      </c>
    </row>
    <row r="7" spans="1:5" ht="15.75" thickBot="1">
      <c r="A7" s="11"/>
      <c r="B7" s="11"/>
      <c r="C7" s="11">
        <v>48097.2</v>
      </c>
      <c r="D7" s="11"/>
      <c r="E7" s="11">
        <v>894</v>
      </c>
    </row>
    <row r="8" spans="1:5" s="15" customFormat="1" ht="15.75" thickBot="1">
      <c r="A8" s="14" t="s">
        <v>45</v>
      </c>
      <c r="B8" s="14"/>
      <c r="C8" s="14">
        <v>48258.6</v>
      </c>
      <c r="D8" s="14" t="s">
        <v>19</v>
      </c>
      <c r="E8" s="14">
        <v>897</v>
      </c>
    </row>
    <row r="9" spans="1:5" ht="15.75" thickBot="1">
      <c r="A9" s="11"/>
      <c r="B9" s="11"/>
      <c r="C9" s="11">
        <v>48258.6</v>
      </c>
      <c r="D9" s="11"/>
      <c r="E9" s="11">
        <v>897</v>
      </c>
    </row>
    <row r="10" spans="1:5" s="15" customFormat="1" ht="15.75" thickBot="1">
      <c r="A10" s="14" t="s">
        <v>46</v>
      </c>
      <c r="B10" s="14"/>
      <c r="C10" s="14">
        <v>1589.14</v>
      </c>
      <c r="D10" s="14" t="s">
        <v>9</v>
      </c>
      <c r="E10" s="14">
        <v>19864.2</v>
      </c>
    </row>
    <row r="11" spans="1:5" ht="15.75" thickBot="1">
      <c r="A11" s="11"/>
      <c r="B11" s="11"/>
      <c r="C11" s="11">
        <v>1589.14</v>
      </c>
      <c r="D11" s="11"/>
      <c r="E11" s="11">
        <v>19864.2</v>
      </c>
    </row>
    <row r="12" spans="1:5" s="15" customFormat="1" ht="15.75" thickBot="1">
      <c r="A12" s="14" t="s">
        <v>47</v>
      </c>
      <c r="B12" s="14"/>
      <c r="C12" s="14">
        <v>1787.78</v>
      </c>
      <c r="D12" s="14" t="s">
        <v>9</v>
      </c>
      <c r="E12" s="14">
        <v>19864.2</v>
      </c>
    </row>
    <row r="13" spans="1:5" ht="15.75" thickBot="1">
      <c r="A13" s="11"/>
      <c r="B13" s="11"/>
      <c r="C13" s="11">
        <v>1787.78</v>
      </c>
      <c r="D13" s="11"/>
      <c r="E13" s="11">
        <v>19864.2</v>
      </c>
    </row>
    <row r="14" spans="1:5" s="15" customFormat="1" ht="15.75" thickBot="1">
      <c r="A14" s="14" t="s">
        <v>34</v>
      </c>
      <c r="B14" s="14"/>
      <c r="C14" s="14">
        <v>3588.48</v>
      </c>
      <c r="D14" s="14" t="s">
        <v>9</v>
      </c>
      <c r="E14" s="14">
        <v>2492</v>
      </c>
    </row>
    <row r="15" spans="1:5" ht="15.75" thickBot="1">
      <c r="A15" s="11"/>
      <c r="B15" s="11"/>
      <c r="C15" s="11">
        <v>3588.48</v>
      </c>
      <c r="D15" s="11"/>
      <c r="E15" s="11">
        <v>2492</v>
      </c>
    </row>
    <row r="16" spans="1:5" s="15" customFormat="1" ht="15.75" thickBot="1">
      <c r="A16" s="14" t="s">
        <v>25</v>
      </c>
      <c r="B16" s="14"/>
      <c r="C16" s="14">
        <v>6474.88</v>
      </c>
      <c r="D16" s="14" t="s">
        <v>26</v>
      </c>
      <c r="E16" s="14">
        <v>8</v>
      </c>
    </row>
    <row r="17" spans="1:5" ht="15.75" thickBot="1">
      <c r="A17" s="11"/>
      <c r="B17" s="11"/>
      <c r="C17" s="11">
        <v>6474.88</v>
      </c>
      <c r="D17" s="11"/>
      <c r="E17" s="11">
        <v>8</v>
      </c>
    </row>
    <row r="18" spans="1:5" s="15" customFormat="1" ht="15.75" thickBot="1">
      <c r="A18" s="14" t="s">
        <v>48</v>
      </c>
      <c r="B18" s="14"/>
      <c r="C18" s="14">
        <v>2906.52</v>
      </c>
      <c r="D18" s="14" t="s">
        <v>11</v>
      </c>
      <c r="E18" s="14">
        <v>1</v>
      </c>
    </row>
    <row r="19" spans="1:5" ht="15.75" thickBot="1">
      <c r="A19" s="11"/>
      <c r="B19" s="11"/>
      <c r="C19" s="11">
        <v>2906.52</v>
      </c>
      <c r="D19" s="11"/>
      <c r="E19" s="11">
        <v>1</v>
      </c>
    </row>
    <row r="20" spans="1:5" s="15" customFormat="1" ht="15.75" thickBot="1">
      <c r="A20" s="14" t="s">
        <v>49</v>
      </c>
      <c r="B20" s="14"/>
      <c r="C20" s="14">
        <v>337.69</v>
      </c>
      <c r="D20" s="14" t="s">
        <v>9</v>
      </c>
      <c r="E20" s="14">
        <v>19864.2</v>
      </c>
    </row>
    <row r="21" spans="1:5" ht="15.75" thickBot="1">
      <c r="A21" s="11"/>
      <c r="B21" s="11"/>
      <c r="C21" s="11">
        <v>337.69</v>
      </c>
      <c r="D21" s="11"/>
      <c r="E21" s="11">
        <v>19864.2</v>
      </c>
    </row>
    <row r="22" spans="1:5" s="15" customFormat="1" ht="15.75" thickBot="1">
      <c r="A22" s="14" t="s">
        <v>50</v>
      </c>
      <c r="B22" s="14"/>
      <c r="C22" s="14">
        <v>337.69</v>
      </c>
      <c r="D22" s="14" t="s">
        <v>9</v>
      </c>
      <c r="E22" s="14">
        <v>19864.2</v>
      </c>
    </row>
    <row r="23" spans="1:5" ht="15.75" thickBot="1">
      <c r="A23" s="11"/>
      <c r="B23" s="11"/>
      <c r="C23" s="11">
        <v>337.69</v>
      </c>
      <c r="D23" s="11"/>
      <c r="E23" s="11">
        <v>19864.2</v>
      </c>
    </row>
    <row r="24" spans="1:5" s="15" customFormat="1" ht="15.75" thickBot="1">
      <c r="A24" s="14" t="s">
        <v>51</v>
      </c>
      <c r="B24" s="14"/>
      <c r="C24" s="14">
        <v>725.58</v>
      </c>
      <c r="D24" s="14" t="s">
        <v>10</v>
      </c>
      <c r="E24" s="14">
        <v>6</v>
      </c>
    </row>
    <row r="25" spans="1:5" ht="15.75" thickBot="1">
      <c r="A25" s="11"/>
      <c r="B25" s="11"/>
      <c r="C25" s="11">
        <v>725.58</v>
      </c>
      <c r="D25" s="11"/>
      <c r="E25" s="11">
        <v>6</v>
      </c>
    </row>
    <row r="26" spans="1:5" s="15" customFormat="1" ht="15.75" thickBot="1">
      <c r="A26" s="14" t="s">
        <v>52</v>
      </c>
      <c r="B26" s="14"/>
      <c r="C26" s="14">
        <v>1290</v>
      </c>
      <c r="D26" s="14" t="s">
        <v>10</v>
      </c>
      <c r="E26" s="14">
        <v>2</v>
      </c>
    </row>
    <row r="27" spans="1:5" ht="15.75" thickBot="1">
      <c r="A27" s="11"/>
      <c r="B27" s="11"/>
      <c r="C27" s="11">
        <v>1290</v>
      </c>
      <c r="D27" s="11"/>
      <c r="E27" s="11">
        <v>2</v>
      </c>
    </row>
    <row r="28" spans="1:5" s="15" customFormat="1" ht="15.75" thickBot="1">
      <c r="A28" s="14" t="s">
        <v>53</v>
      </c>
      <c r="B28" s="14"/>
      <c r="C28" s="14">
        <v>950.46</v>
      </c>
      <c r="D28" s="14" t="s">
        <v>11</v>
      </c>
      <c r="E28" s="14">
        <v>1</v>
      </c>
    </row>
    <row r="29" spans="1:5" ht="15.75" thickBot="1">
      <c r="A29" s="11"/>
      <c r="B29" s="11"/>
      <c r="C29" s="11">
        <v>950.46</v>
      </c>
      <c r="D29" s="11"/>
      <c r="E29" s="11">
        <v>1</v>
      </c>
    </row>
    <row r="30" spans="1:5" s="15" customFormat="1" ht="15.75" thickBot="1">
      <c r="A30" s="14" t="s">
        <v>54</v>
      </c>
      <c r="B30" s="14"/>
      <c r="C30" s="14">
        <v>1179.29</v>
      </c>
      <c r="D30" s="14" t="s">
        <v>11</v>
      </c>
      <c r="E30" s="14">
        <v>1</v>
      </c>
    </row>
    <row r="31" spans="1:5" ht="15.75" thickBot="1">
      <c r="A31" s="11"/>
      <c r="B31" s="11"/>
      <c r="C31" s="11">
        <v>1179.29</v>
      </c>
      <c r="D31" s="11"/>
      <c r="E31" s="11">
        <v>1</v>
      </c>
    </row>
    <row r="32" spans="1:5" s="15" customFormat="1" ht="15.75" thickBot="1">
      <c r="A32" s="14" t="s">
        <v>55</v>
      </c>
      <c r="B32" s="14"/>
      <c r="C32" s="14">
        <v>1265.26</v>
      </c>
      <c r="D32" s="14" t="s">
        <v>11</v>
      </c>
      <c r="E32" s="14">
        <v>1</v>
      </c>
    </row>
    <row r="33" spans="1:5" ht="15.75" thickBot="1">
      <c r="A33" s="11"/>
      <c r="B33" s="11"/>
      <c r="C33" s="11">
        <v>1265.26</v>
      </c>
      <c r="D33" s="11"/>
      <c r="E33" s="11">
        <v>1</v>
      </c>
    </row>
    <row r="34" spans="1:5" s="15" customFormat="1" ht="15.75" thickBot="1">
      <c r="A34" s="14" t="s">
        <v>35</v>
      </c>
      <c r="B34" s="14"/>
      <c r="C34" s="14">
        <v>1273.6300000000001</v>
      </c>
      <c r="D34" s="14" t="s">
        <v>9</v>
      </c>
      <c r="E34" s="14">
        <v>1.875</v>
      </c>
    </row>
    <row r="35" spans="1:5" ht="15.75" thickBot="1">
      <c r="A35" s="11"/>
      <c r="B35" s="11"/>
      <c r="C35" s="11">
        <v>1273.6300000000001</v>
      </c>
      <c r="D35" s="11"/>
      <c r="E35" s="11">
        <v>1.875</v>
      </c>
    </row>
    <row r="36" spans="1:5" s="15" customFormat="1" ht="15.75" thickBot="1">
      <c r="A36" s="14" t="s">
        <v>36</v>
      </c>
      <c r="B36" s="14"/>
      <c r="C36" s="14">
        <v>6389.15</v>
      </c>
      <c r="D36" s="14" t="s">
        <v>37</v>
      </c>
      <c r="E36" s="14">
        <v>5</v>
      </c>
    </row>
    <row r="37" spans="1:5" ht="15.75" thickBot="1">
      <c r="A37" s="11"/>
      <c r="B37" s="11"/>
      <c r="C37" s="11">
        <v>6389.15</v>
      </c>
      <c r="D37" s="11"/>
      <c r="E37" s="11">
        <v>5</v>
      </c>
    </row>
    <row r="38" spans="1:5" s="15" customFormat="1" ht="15.75" thickBot="1">
      <c r="A38" s="14" t="s">
        <v>56</v>
      </c>
      <c r="B38" s="14"/>
      <c r="C38" s="14">
        <v>5111.32</v>
      </c>
      <c r="D38" s="14" t="s">
        <v>37</v>
      </c>
      <c r="E38" s="14">
        <v>4</v>
      </c>
    </row>
    <row r="39" spans="1:5" ht="15.75" thickBot="1">
      <c r="A39" s="11"/>
      <c r="B39" s="11"/>
      <c r="C39" s="11">
        <v>5111.32</v>
      </c>
      <c r="D39" s="11"/>
      <c r="E39" s="11">
        <v>4</v>
      </c>
    </row>
    <row r="40" spans="1:5" s="15" customFormat="1" ht="15.75" thickBot="1">
      <c r="A40" s="14" t="s">
        <v>57</v>
      </c>
      <c r="B40" s="14"/>
      <c r="C40" s="14">
        <v>4386.6000000000004</v>
      </c>
      <c r="D40" s="14" t="s">
        <v>10</v>
      </c>
      <c r="E40" s="14">
        <v>7.5</v>
      </c>
    </row>
    <row r="41" spans="1:5" ht="15.75" thickBot="1">
      <c r="A41" s="11"/>
      <c r="B41" s="11"/>
      <c r="C41" s="11">
        <v>4386.6000000000004</v>
      </c>
      <c r="D41" s="11"/>
      <c r="E41" s="11">
        <v>7.5</v>
      </c>
    </row>
    <row r="42" spans="1:5" s="15" customFormat="1" ht="15.75" thickBot="1">
      <c r="A42" s="14" t="s">
        <v>58</v>
      </c>
      <c r="B42" s="14"/>
      <c r="C42" s="14">
        <v>2144.2800000000002</v>
      </c>
      <c r="D42" s="14" t="s">
        <v>10</v>
      </c>
      <c r="E42" s="14">
        <v>4</v>
      </c>
    </row>
    <row r="43" spans="1:5" ht="15.75" thickBot="1">
      <c r="A43" s="11"/>
      <c r="B43" s="11"/>
      <c r="C43" s="11">
        <v>2144.2800000000002</v>
      </c>
      <c r="D43" s="11"/>
      <c r="E43" s="11">
        <v>4</v>
      </c>
    </row>
    <row r="44" spans="1:5" s="15" customFormat="1" ht="15.75" thickBot="1">
      <c r="A44" s="14" t="s">
        <v>59</v>
      </c>
      <c r="B44" s="14"/>
      <c r="C44" s="14">
        <v>9395.77</v>
      </c>
      <c r="D44" s="14" t="s">
        <v>9</v>
      </c>
      <c r="E44" s="14">
        <v>19864.2</v>
      </c>
    </row>
    <row r="45" spans="1:5" ht="15.75" thickBot="1">
      <c r="A45" s="11"/>
      <c r="B45" s="11"/>
      <c r="C45" s="11">
        <v>9395.77</v>
      </c>
      <c r="D45" s="11"/>
      <c r="E45" s="11">
        <v>19864.2</v>
      </c>
    </row>
    <row r="46" spans="1:5" s="15" customFormat="1" ht="15.75" thickBot="1">
      <c r="A46" s="14" t="s">
        <v>60</v>
      </c>
      <c r="B46" s="14"/>
      <c r="C46" s="14">
        <v>13507.66</v>
      </c>
      <c r="D46" s="14" t="s">
        <v>9</v>
      </c>
      <c r="E46" s="14">
        <v>19864.2</v>
      </c>
    </row>
    <row r="47" spans="1:5" ht="15.75" thickBot="1">
      <c r="A47" s="11"/>
      <c r="B47" s="11"/>
      <c r="C47" s="11">
        <v>13507.66</v>
      </c>
      <c r="D47" s="11"/>
      <c r="E47" s="11">
        <v>19864.2</v>
      </c>
    </row>
    <row r="48" spans="1:5" s="15" customFormat="1" ht="15.75" thickBot="1">
      <c r="A48" s="14" t="s">
        <v>61</v>
      </c>
      <c r="B48" s="14"/>
      <c r="C48" s="14">
        <v>3774.2</v>
      </c>
      <c r="D48" s="14" t="s">
        <v>9</v>
      </c>
      <c r="E48" s="14">
        <v>19864.2</v>
      </c>
    </row>
    <row r="49" spans="1:5" ht="15.75" thickBot="1">
      <c r="A49" s="11"/>
      <c r="B49" s="11"/>
      <c r="C49" s="11">
        <v>3774.2</v>
      </c>
      <c r="D49" s="11"/>
      <c r="E49" s="11">
        <v>19864.2</v>
      </c>
    </row>
    <row r="50" spans="1:5" s="15" customFormat="1" ht="15.75" thickBot="1">
      <c r="A50" s="14" t="s">
        <v>62</v>
      </c>
      <c r="B50" s="14"/>
      <c r="C50" s="14">
        <v>4171.4799999999996</v>
      </c>
      <c r="D50" s="14" t="s">
        <v>9</v>
      </c>
      <c r="E50" s="14">
        <v>19864.2</v>
      </c>
    </row>
    <row r="51" spans="1:5" ht="15.75" thickBot="1">
      <c r="A51" s="11"/>
      <c r="B51" s="11"/>
      <c r="C51" s="11">
        <v>4171.4799999999996</v>
      </c>
      <c r="D51" s="11"/>
      <c r="E51" s="11">
        <v>19864.2</v>
      </c>
    </row>
    <row r="52" spans="1:5" s="15" customFormat="1" ht="15.75" thickBot="1">
      <c r="A52" s="14" t="s">
        <v>63</v>
      </c>
      <c r="B52" s="14"/>
      <c r="C52" s="14">
        <v>24631.62</v>
      </c>
      <c r="D52" s="14" t="s">
        <v>9</v>
      </c>
      <c r="E52" s="14">
        <v>19864.2</v>
      </c>
    </row>
    <row r="53" spans="1:5" ht="15.75" thickBot="1">
      <c r="A53" s="11"/>
      <c r="B53" s="11"/>
      <c r="C53" s="11">
        <v>24631.62</v>
      </c>
      <c r="D53" s="11"/>
      <c r="E53" s="11">
        <v>19864.2</v>
      </c>
    </row>
    <row r="54" spans="1:5" s="15" customFormat="1" ht="15.75" thickBot="1">
      <c r="A54" s="14" t="s">
        <v>64</v>
      </c>
      <c r="B54" s="14"/>
      <c r="C54" s="14">
        <v>32179.98</v>
      </c>
      <c r="D54" s="14" t="s">
        <v>9</v>
      </c>
      <c r="E54" s="14">
        <v>19864.2</v>
      </c>
    </row>
    <row r="55" spans="1:5" ht="15.75" thickBot="1">
      <c r="A55" s="11"/>
      <c r="B55" s="11"/>
      <c r="C55" s="11">
        <v>32179.98</v>
      </c>
      <c r="D55" s="11"/>
      <c r="E55" s="11">
        <v>19864.2</v>
      </c>
    </row>
    <row r="56" spans="1:5" s="15" customFormat="1" ht="15.75" thickBot="1">
      <c r="A56" s="14" t="s">
        <v>65</v>
      </c>
      <c r="B56" s="14"/>
      <c r="C56" s="14">
        <v>56017.02</v>
      </c>
      <c r="D56" s="14" t="s">
        <v>9</v>
      </c>
      <c r="E56" s="14">
        <v>19864.2</v>
      </c>
    </row>
    <row r="57" spans="1:5" ht="15.75" thickBot="1">
      <c r="A57" s="11"/>
      <c r="B57" s="11"/>
      <c r="C57" s="11">
        <v>56017.02</v>
      </c>
      <c r="D57" s="11"/>
      <c r="E57" s="11">
        <v>19864.2</v>
      </c>
    </row>
    <row r="58" spans="1:5" s="15" customFormat="1" ht="15.75" thickBot="1">
      <c r="A58" s="14" t="s">
        <v>66</v>
      </c>
      <c r="B58" s="14"/>
      <c r="C58" s="14">
        <v>49461.84</v>
      </c>
      <c r="D58" s="14" t="s">
        <v>9</v>
      </c>
      <c r="E58" s="14">
        <v>19864.2</v>
      </c>
    </row>
    <row r="59" spans="1:5" ht="15.75" thickBot="1">
      <c r="A59" s="11"/>
      <c r="B59" s="11"/>
      <c r="C59" s="11">
        <v>49461.84</v>
      </c>
      <c r="D59" s="11"/>
      <c r="E59" s="11">
        <v>19864.2</v>
      </c>
    </row>
    <row r="60" spans="1:5" s="15" customFormat="1" ht="15.75" thickBot="1">
      <c r="A60" s="14" t="s">
        <v>67</v>
      </c>
      <c r="B60" s="14"/>
      <c r="C60" s="14">
        <v>75881.240000000005</v>
      </c>
      <c r="D60" s="14" t="s">
        <v>9</v>
      </c>
      <c r="E60" s="14">
        <v>19864.2</v>
      </c>
    </row>
    <row r="61" spans="1:5" ht="15.75" thickBot="1">
      <c r="A61" s="11"/>
      <c r="B61" s="11"/>
      <c r="C61" s="11">
        <v>75881.240000000005</v>
      </c>
      <c r="D61" s="11"/>
      <c r="E61" s="11">
        <v>19864.2</v>
      </c>
    </row>
    <row r="62" spans="1:5" s="15" customFormat="1" ht="15.75" thickBot="1">
      <c r="A62" s="14" t="s">
        <v>68</v>
      </c>
      <c r="B62" s="14"/>
      <c r="C62" s="14">
        <v>70716.55</v>
      </c>
      <c r="D62" s="14" t="s">
        <v>9</v>
      </c>
      <c r="E62" s="14">
        <v>19864.2</v>
      </c>
    </row>
    <row r="63" spans="1:5" ht="15.75" thickBot="1">
      <c r="A63" s="11"/>
      <c r="B63" s="11"/>
      <c r="C63" s="11">
        <v>70716.55</v>
      </c>
      <c r="D63" s="11"/>
      <c r="E63" s="11">
        <v>19864.2</v>
      </c>
    </row>
    <row r="64" spans="1:5" s="15" customFormat="1" ht="15.75" thickBot="1">
      <c r="A64" s="14" t="s">
        <v>69</v>
      </c>
      <c r="B64" s="14"/>
      <c r="C64" s="14">
        <v>359.2</v>
      </c>
      <c r="D64" s="14" t="s">
        <v>11</v>
      </c>
      <c r="E64" s="14">
        <v>2</v>
      </c>
    </row>
    <row r="65" spans="1:5" ht="15.75" thickBot="1">
      <c r="A65" s="11"/>
      <c r="B65" s="11"/>
      <c r="C65" s="11">
        <v>359.2</v>
      </c>
      <c r="D65" s="11"/>
      <c r="E65" s="11">
        <v>2</v>
      </c>
    </row>
    <row r="66" spans="1:5" s="15" customFormat="1" ht="15.75" thickBot="1">
      <c r="A66" s="14" t="s">
        <v>70</v>
      </c>
      <c r="B66" s="14"/>
      <c r="C66" s="14">
        <v>1509.68</v>
      </c>
      <c r="D66" s="14" t="s">
        <v>9</v>
      </c>
      <c r="E66" s="14">
        <v>19864.2</v>
      </c>
    </row>
    <row r="67" spans="1:5" ht="15.75" thickBot="1">
      <c r="A67" s="11"/>
      <c r="B67" s="11"/>
      <c r="C67" s="11">
        <v>1509.68</v>
      </c>
      <c r="D67" s="11"/>
      <c r="E67" s="11">
        <v>19864.2</v>
      </c>
    </row>
    <row r="68" spans="1:5" s="15" customFormat="1" ht="15.75" thickBot="1">
      <c r="A68" s="14" t="s">
        <v>71</v>
      </c>
      <c r="B68" s="14"/>
      <c r="C68" s="14">
        <v>1589.14</v>
      </c>
      <c r="D68" s="14" t="s">
        <v>9</v>
      </c>
      <c r="E68" s="14">
        <v>19864.2</v>
      </c>
    </row>
    <row r="69" spans="1:5" ht="15.75" thickBot="1">
      <c r="A69" s="11"/>
      <c r="B69" s="11"/>
      <c r="C69" s="11">
        <v>1589.14</v>
      </c>
      <c r="D69" s="11"/>
      <c r="E69" s="11">
        <v>19864.2</v>
      </c>
    </row>
    <row r="70" spans="1:5" s="15" customFormat="1" ht="15.75" thickBot="1">
      <c r="A70" s="14" t="s">
        <v>72</v>
      </c>
      <c r="B70" s="14"/>
      <c r="C70" s="14">
        <v>1986.42</v>
      </c>
      <c r="D70" s="14" t="s">
        <v>9</v>
      </c>
      <c r="E70" s="14">
        <v>19864.2</v>
      </c>
    </row>
    <row r="71" spans="1:5" ht="15.75" thickBot="1">
      <c r="A71" s="11"/>
      <c r="B71" s="11"/>
      <c r="C71" s="11">
        <v>1986.42</v>
      </c>
      <c r="D71" s="11"/>
      <c r="E71" s="11">
        <v>19864.2</v>
      </c>
    </row>
    <row r="72" spans="1:5" s="15" customFormat="1" ht="15.75" thickBot="1">
      <c r="A72" s="14" t="s">
        <v>73</v>
      </c>
      <c r="B72" s="14"/>
      <c r="C72" s="14">
        <v>7747.04</v>
      </c>
      <c r="D72" s="14" t="s">
        <v>9</v>
      </c>
      <c r="E72" s="14">
        <v>19864.2</v>
      </c>
    </row>
    <row r="73" spans="1:5" ht="15.75" thickBot="1">
      <c r="A73" s="11"/>
      <c r="B73" s="11"/>
      <c r="C73" s="11">
        <v>7747.04</v>
      </c>
      <c r="D73" s="11"/>
      <c r="E73" s="11">
        <v>19864.2</v>
      </c>
    </row>
    <row r="74" spans="1:5" s="15" customFormat="1" ht="15.75" thickBot="1">
      <c r="A74" s="14" t="s">
        <v>74</v>
      </c>
      <c r="B74" s="14"/>
      <c r="C74" s="14">
        <v>966.5</v>
      </c>
      <c r="D74" s="14" t="s">
        <v>9</v>
      </c>
      <c r="E74" s="14">
        <v>1.3</v>
      </c>
    </row>
    <row r="75" spans="1:5" ht="15.75" thickBot="1">
      <c r="A75" s="11"/>
      <c r="B75" s="11"/>
      <c r="C75" s="11">
        <v>966.5</v>
      </c>
      <c r="D75" s="11"/>
      <c r="E75" s="11">
        <v>1.3</v>
      </c>
    </row>
    <row r="76" spans="1:5" s="15" customFormat="1" ht="15.75" thickBot="1">
      <c r="A76" s="14" t="s">
        <v>75</v>
      </c>
      <c r="B76" s="14"/>
      <c r="C76" s="14">
        <v>3671.85</v>
      </c>
      <c r="D76" s="14" t="s">
        <v>37</v>
      </c>
      <c r="E76" s="14">
        <v>5</v>
      </c>
    </row>
    <row r="77" spans="1:5" ht="15.75" thickBot="1">
      <c r="A77" s="11"/>
      <c r="B77" s="11"/>
      <c r="C77" s="11">
        <v>3671.85</v>
      </c>
      <c r="D77" s="11"/>
      <c r="E77" s="11">
        <v>5</v>
      </c>
    </row>
    <row r="78" spans="1:5" s="15" customFormat="1" ht="15.75" thickBot="1">
      <c r="A78" s="14" t="s">
        <v>76</v>
      </c>
      <c r="B78" s="14"/>
      <c r="C78" s="14">
        <v>1222.18</v>
      </c>
      <c r="D78" s="14" t="s">
        <v>9</v>
      </c>
      <c r="E78" s="14">
        <v>2.9</v>
      </c>
    </row>
    <row r="79" spans="1:5" ht="15.75" thickBot="1">
      <c r="A79" s="11"/>
      <c r="B79" s="11"/>
      <c r="C79" s="11">
        <v>1222.18</v>
      </c>
      <c r="D79" s="11"/>
      <c r="E79" s="11">
        <v>2.9</v>
      </c>
    </row>
    <row r="80" spans="1:5" s="15" customFormat="1" ht="15.75" thickBot="1">
      <c r="A80" s="14" t="s">
        <v>13</v>
      </c>
      <c r="B80" s="14"/>
      <c r="C80" s="14">
        <v>86.93</v>
      </c>
      <c r="D80" s="14" t="s">
        <v>11</v>
      </c>
      <c r="E80" s="14">
        <v>1</v>
      </c>
    </row>
    <row r="81" spans="1:5" ht="15.75" thickBot="1">
      <c r="A81" s="11"/>
      <c r="B81" s="11"/>
      <c r="C81" s="11">
        <v>86.93</v>
      </c>
      <c r="D81" s="11"/>
      <c r="E81" s="11">
        <v>1</v>
      </c>
    </row>
    <row r="82" spans="1:5" s="15" customFormat="1" ht="15.75" thickBot="1">
      <c r="A82" s="14" t="s">
        <v>77</v>
      </c>
      <c r="B82" s="14"/>
      <c r="C82" s="14">
        <v>143.85</v>
      </c>
      <c r="D82" s="14" t="s">
        <v>11</v>
      </c>
      <c r="E82" s="14">
        <v>1</v>
      </c>
    </row>
    <row r="83" spans="1:5" ht="15.75" thickBot="1">
      <c r="A83" s="11"/>
      <c r="B83" s="11"/>
      <c r="C83" s="11">
        <v>143.85</v>
      </c>
      <c r="D83" s="11"/>
      <c r="E83" s="11">
        <v>1</v>
      </c>
    </row>
    <row r="84" spans="1:5" s="15" customFormat="1" ht="15.75" thickBot="1">
      <c r="A84" s="14" t="s">
        <v>78</v>
      </c>
      <c r="B84" s="14"/>
      <c r="C84" s="14">
        <v>11067.6</v>
      </c>
      <c r="D84" s="14" t="s">
        <v>11</v>
      </c>
      <c r="E84" s="14">
        <v>4</v>
      </c>
    </row>
    <row r="85" spans="1:5" ht="15.75" thickBot="1">
      <c r="A85" s="11"/>
      <c r="B85" s="11"/>
      <c r="C85" s="11">
        <v>11067.6</v>
      </c>
      <c r="D85" s="11"/>
      <c r="E85" s="11">
        <v>4</v>
      </c>
    </row>
    <row r="86" spans="1:5" s="15" customFormat="1" ht="15.75" thickBot="1">
      <c r="A86" s="14" t="s">
        <v>23</v>
      </c>
      <c r="B86" s="14"/>
      <c r="C86" s="14">
        <v>2161.12</v>
      </c>
      <c r="D86" s="14" t="s">
        <v>24</v>
      </c>
      <c r="E86" s="14">
        <v>8</v>
      </c>
    </row>
    <row r="87" spans="1:5" ht="15.75" thickBot="1">
      <c r="A87" s="11"/>
      <c r="B87" s="11"/>
      <c r="C87" s="11">
        <v>2161.12</v>
      </c>
      <c r="D87" s="11"/>
      <c r="E87" s="11">
        <v>8</v>
      </c>
    </row>
    <row r="88" spans="1:5" s="15" customFormat="1" ht="15.75" thickBot="1">
      <c r="A88" s="14" t="s">
        <v>79</v>
      </c>
      <c r="B88" s="14"/>
      <c r="C88" s="14">
        <v>41876.1</v>
      </c>
      <c r="D88" s="14" t="s">
        <v>10</v>
      </c>
      <c r="E88" s="14">
        <v>210</v>
      </c>
    </row>
    <row r="89" spans="1:5" ht="15.75" thickBot="1">
      <c r="A89" s="11"/>
      <c r="B89" s="11"/>
      <c r="C89" s="11">
        <v>41876.1</v>
      </c>
      <c r="D89" s="11"/>
      <c r="E89" s="11">
        <v>210</v>
      </c>
    </row>
    <row r="90" spans="1:5" s="15" customFormat="1" ht="15.75" thickBot="1">
      <c r="A90" s="14" t="s">
        <v>80</v>
      </c>
      <c r="B90" s="14"/>
      <c r="C90" s="14">
        <v>446742</v>
      </c>
      <c r="D90" s="14" t="s">
        <v>81</v>
      </c>
      <c r="E90" s="14">
        <v>1</v>
      </c>
    </row>
    <row r="91" spans="1:5" ht="15.75" thickBot="1">
      <c r="A91" s="11"/>
      <c r="B91" s="11"/>
      <c r="C91" s="11">
        <v>446742</v>
      </c>
      <c r="D91" s="11"/>
      <c r="E91" s="11">
        <v>1</v>
      </c>
    </row>
    <row r="92" spans="1:5" s="15" customFormat="1" ht="15.75" thickBot="1">
      <c r="A92" s="14" t="s">
        <v>82</v>
      </c>
      <c r="B92" s="14"/>
      <c r="C92" s="14">
        <v>1243.06</v>
      </c>
      <c r="D92" s="14" t="s">
        <v>26</v>
      </c>
      <c r="E92" s="14">
        <v>2</v>
      </c>
    </row>
    <row r="93" spans="1:5" ht="15.75" thickBot="1">
      <c r="A93" s="11"/>
      <c r="B93" s="11"/>
      <c r="C93" s="11">
        <v>1243.06</v>
      </c>
      <c r="D93" s="11"/>
      <c r="E93" s="11">
        <v>2</v>
      </c>
    </row>
    <row r="94" spans="1:5" s="15" customFormat="1" ht="15.75" thickBot="1">
      <c r="A94" s="14" t="s">
        <v>83</v>
      </c>
      <c r="B94" s="14"/>
      <c r="C94" s="14">
        <v>621.53</v>
      </c>
      <c r="D94" s="14" t="s">
        <v>26</v>
      </c>
      <c r="E94" s="14">
        <v>1</v>
      </c>
    </row>
    <row r="95" spans="1:5" ht="15.75" thickBot="1">
      <c r="A95" s="11"/>
      <c r="B95" s="11"/>
      <c r="C95" s="11">
        <v>621.53</v>
      </c>
      <c r="D95" s="11"/>
      <c r="E95" s="11">
        <v>1</v>
      </c>
    </row>
    <row r="96" spans="1:5" s="15" customFormat="1" ht="15.75" thickBot="1">
      <c r="A96" s="14" t="s">
        <v>84</v>
      </c>
      <c r="B96" s="14"/>
      <c r="C96" s="14">
        <v>524.12</v>
      </c>
      <c r="D96" s="14" t="s">
        <v>9</v>
      </c>
      <c r="E96" s="14">
        <v>1.5</v>
      </c>
    </row>
    <row r="97" spans="1:5" ht="15.75" thickBot="1">
      <c r="A97" s="11"/>
      <c r="B97" s="11"/>
      <c r="C97" s="11">
        <v>524.12</v>
      </c>
      <c r="D97" s="11"/>
      <c r="E97" s="11">
        <v>1.5</v>
      </c>
    </row>
    <row r="98" spans="1:5" s="15" customFormat="1" ht="15.75" thickBot="1">
      <c r="A98" s="14" t="s">
        <v>85</v>
      </c>
      <c r="B98" s="14"/>
      <c r="C98" s="14">
        <v>901.41</v>
      </c>
      <c r="D98" s="14" t="s">
        <v>11</v>
      </c>
      <c r="E98" s="14">
        <v>1</v>
      </c>
    </row>
    <row r="99" spans="1:5" ht="15.75" thickBot="1">
      <c r="A99" s="11"/>
      <c r="B99" s="11"/>
      <c r="C99" s="11">
        <v>901.41</v>
      </c>
      <c r="D99" s="11"/>
      <c r="E99" s="11">
        <v>1</v>
      </c>
    </row>
    <row r="100" spans="1:5" ht="15.75" thickBot="1">
      <c r="A100" s="11"/>
      <c r="B100" s="11"/>
      <c r="C100" s="11">
        <v>1002250.64</v>
      </c>
      <c r="D100" s="11"/>
      <c r="E100" s="11">
        <v>362122.6750000001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2019-01-29T06:02:13Z</cp:lastPrinted>
  <dcterms:created xsi:type="dcterms:W3CDTF">2018-02-13T05:54:21Z</dcterms:created>
  <dcterms:modified xsi:type="dcterms:W3CDTF">2019-02-28T05:28:44Z</dcterms:modified>
</cp:coreProperties>
</file>