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Кирова, д. 5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2020'!$A$3:$E$36</definedName>
    <definedName name="_xlnm.Print_Area" localSheetId="0">'Кирова, д. 5'!$A$1:$D$81</definedName>
  </definedNames>
  <calcPr calcId="145621"/>
</workbook>
</file>

<file path=xl/calcChain.xml><?xml version="1.0" encoding="utf-8"?>
<calcChain xmlns="http://schemas.openxmlformats.org/spreadsheetml/2006/main">
  <c r="B80" i="1" l="1"/>
  <c r="B69" i="1"/>
  <c r="B40" i="1"/>
  <c r="B26" i="1"/>
  <c r="B19" i="1"/>
  <c r="B54" i="2"/>
  <c r="B7" i="1" l="1"/>
  <c r="B77" i="1"/>
  <c r="B62" i="1"/>
  <c r="B65" i="1"/>
  <c r="B60" i="1"/>
  <c r="B21" i="1" l="1"/>
  <c r="B10" i="1"/>
  <c r="B8" i="1" s="1"/>
  <c r="B11" i="1" s="1"/>
  <c r="B16" i="1" l="1"/>
  <c r="B13" i="1"/>
  <c r="B78" i="1" l="1"/>
  <c r="B76" i="1"/>
  <c r="H78" i="1" l="1"/>
  <c r="B79" i="1"/>
  <c r="B81" i="1" s="1"/>
</calcChain>
</file>

<file path=xl/sharedStrings.xml><?xml version="1.0" encoding="utf-8"?>
<sst xmlns="http://schemas.openxmlformats.org/spreadsheetml/2006/main" count="262" uniqueCount="102">
  <si>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</si>
  <si>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</si>
  <si>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</si>
  <si>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</si>
  <si>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</si>
  <si>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</si>
  <si>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</si>
  <si>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</si>
  <si>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</si>
  <si>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</si>
  <si>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</si>
  <si>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</si>
  <si>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</si>
  <si>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</si>
  <si>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</si>
  <si>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</si>
  <si>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</si>
  <si>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</si>
  <si>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</si>
  <si>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</si>
  <si>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</si>
  <si>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</si>
  <si>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</si>
  <si>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</si>
  <si>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</si>
  <si>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</si>
  <si>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</si>
  <si>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</si>
  <si>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5</t>
  </si>
  <si>
    <t>Спортивная школа</t>
  </si>
  <si>
    <t>1 стояк</t>
  </si>
  <si>
    <t>Доходы по дому:</t>
  </si>
  <si>
    <t>Расходы по снятию показаний с ИПУ по электроэнергии</t>
  </si>
  <si>
    <t xml:space="preserve">По адресу КИРОВА ул. д.5                                               </t>
  </si>
  <si>
    <t>Наименование работ</t>
  </si>
  <si>
    <t>Cуммa</t>
  </si>
  <si>
    <t>Ед.изм</t>
  </si>
  <si>
    <t>Кол-во</t>
  </si>
  <si>
    <t>Выезд а/машины по заявке</t>
  </si>
  <si>
    <t>выезд</t>
  </si>
  <si>
    <t>Замена электрической лампы накаливания</t>
  </si>
  <si>
    <t>шт.</t>
  </si>
  <si>
    <t>Исполнение заявок не связаных с ремонтом</t>
  </si>
  <si>
    <t>Навеска замка (крабовый)</t>
  </si>
  <si>
    <t>Очистка канализационной сети</t>
  </si>
  <si>
    <t>Протяжка контактов на электроприборах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</si>
  <si>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</si>
  <si>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</si>
  <si>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Вывод холодной воды с подвала для хозяйственных нужд</t>
  </si>
  <si>
    <t>Вывоз ТКО 1,2 кв. 2020 г. К=0,6;0,8;0,85;0,9;1</t>
  </si>
  <si>
    <t>Закрытие и открытие стояков</t>
  </si>
  <si>
    <t>Замена сборок д.15 с уст-м сбросников на водог-х трубах с прим.свар-х</t>
  </si>
  <si>
    <t>Замена сборок д.15 с устр-м сбросника на вод-х трубах с прим.сварочн.р</t>
  </si>
  <si>
    <t>Изготовление дверного блока (коробка+2 полотна)</t>
  </si>
  <si>
    <t>Изготовление и установка штакетного забора</t>
  </si>
  <si>
    <t>пролет</t>
  </si>
  <si>
    <t>Масляная окраска с последующей теплоизоляцией (пенофол) элеваторных уз</t>
  </si>
  <si>
    <t>узел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</si>
  <si>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</si>
  <si>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</si>
  <si>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Освещение теплового узла</t>
  </si>
  <si>
    <t>Осмотр подвала</t>
  </si>
  <si>
    <t>1 дом</t>
  </si>
  <si>
    <t>Отключение отопления</t>
  </si>
  <si>
    <t>Очистка труб ХВС, ГВС</t>
  </si>
  <si>
    <t>Покраска, изоляция труб отопления Кир.5</t>
  </si>
  <si>
    <t>Ремонт двери</t>
  </si>
  <si>
    <t>Ремонт шиферной кровли</t>
  </si>
  <si>
    <t>Санитарная обрезка сухих вершин и веток деревьев с исп-ем автовышки</t>
  </si>
  <si>
    <t>Смена резьб (для всех диаметров) с применением газосварочных работ</t>
  </si>
  <si>
    <t>Смена труб из водогазопроводных д.20 с производством сварочных работ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</si>
  <si>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</si>
  <si>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</si>
  <si>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Содержание ДРС 1,2 кв. 2020 г.коэф. 0,6</t>
  </si>
  <si>
    <t>Содержание ДРС 3,4 кв. 2020 г.коэф. 0,6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</si>
  <si>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</si>
  <si>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</si>
  <si>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</si>
  <si>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</si>
  <si>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</si>
  <si>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</si>
  <si>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</si>
  <si>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</si>
  <si>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деревянного блока ( коробка+ 2 полотна)</t>
  </si>
  <si>
    <t>Установка пружины</t>
  </si>
  <si>
    <t>Устранение свищей хомутами</t>
  </si>
  <si>
    <t>Устройство конька из кровельного оцин.железа</t>
  </si>
  <si>
    <t>Устройство перегородок из кирпича на вводе труб теплоснабжения</t>
  </si>
  <si>
    <t>Устройство примыканий из оц-ой кровельной стали с выст-им элемен.вентш</t>
  </si>
  <si>
    <t>Хол.вода потр.при содер.общ.имущ. в МКД 1,2 кв.2020г.1-5эт.К=0,6;0,8</t>
  </si>
  <si>
    <t>Хол.вода потр.при содер.общ.имущ. в МКД 3,4 кв.2020г.1-5эт.К=0,6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</si>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</sst>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</font>
    <font>
      <sz val="10"/>
      <color indexed="8"/>
      <name val="Arial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43" fontId="1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left" vertical="top" wrapText="1"/>
    </xf>
    <xf numFmtId="0" fontId="31" fillId="33" borderId="11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 applyProtection="1">
      <alignment horizontal="center" vertical="top" wrapText="1"/>
    </xf>
    <xf numFmtId="2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center" vertical="center" wrapText="1"/>
    </xf>
    <xf numFmtId="4" fontId="31" fillId="33" borderId="11" xfId="0" applyNumberFormat="1" applyFont="1" applyFill="1" applyBorder="1" applyAlignment="1" applyProtection="1">
      <alignment horizontal="center" vertical="center" wrapText="1"/>
    </xf>
    <xf numFmtId="2" fontId="31" fillId="33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28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top" wrapText="1"/>
    </xf>
    <xf numFmtId="0" fontId="31" fillId="33" borderId="13" xfId="0" applyNumberFormat="1" applyFont="1" applyFill="1" applyBorder="1" applyAlignment="1" applyProtection="1">
      <alignment horizontal="center" vertical="top" wrapText="1"/>
    </xf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1" fillId="33" borderId="14" xfId="0" applyNumberFormat="1" applyFont="1" applyFill="1" applyBorder="1" applyAlignment="1" applyProtection="1">
      <alignment horizontal="left" vertical="center" wrapText="1"/>
    </xf>
    <xf numFmtId="0" fontId="31" fillId="33" borderId="13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1"/>
  <sheetViews>
    <sheetView tabSelected="1" workbookViewId="0">
      <pane ySplit="3" topLeftCell="A4" activePane="bottomLeft" state="frozen"/>
      <selection pane="bottomLeft" activeCell="I16" sqref="I16"/>
    </sheetView>
  </sheetViews>
  <sheetFormatPr defaultRowHeight="15" x14ac:dyDescent="0.25"/>
  <cols>
    <col min="1" max="1" width="72.140625" style="5" customWidth="1"/>
    <col min="2" max="2" width="20.5703125" style="7" customWidth="1"/>
    <col min="3" max="3" width="12.140625" style="3" customWidth="1"/>
    <col min="4" max="4" width="15.5703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8" customHeight="1" x14ac:dyDescent="0.25">
      <c r="A1" s="54" t="s">
        <v>7</v>
      </c>
      <c r="B1" s="54"/>
      <c r="C1" s="54"/>
      <c r="D1" s="54"/>
    </row>
    <row r="2" spans="1:4" s="8" customFormat="1" ht="15.75" x14ac:dyDescent="0.25">
      <c r="A2" s="27" t="s">
        <v>28</v>
      </c>
      <c r="B2" s="56" t="s">
        <v>93</v>
      </c>
      <c r="C2" s="56"/>
      <c r="D2" s="56"/>
    </row>
    <row r="3" spans="1:4" ht="61.5" customHeight="1" x14ac:dyDescent="0.25">
      <c r="A3" s="9" t="s">
        <v>2</v>
      </c>
      <c r="B3" s="10" t="s">
        <v>27</v>
      </c>
      <c r="C3" s="11" t="s">
        <v>0</v>
      </c>
      <c r="D3" s="30" t="s">
        <v>1</v>
      </c>
    </row>
    <row r="4" spans="1:4" x14ac:dyDescent="0.25">
      <c r="A4" s="57" t="s">
        <v>31</v>
      </c>
      <c r="B4" s="57"/>
      <c r="C4" s="57"/>
      <c r="D4" s="57"/>
    </row>
    <row r="5" spans="1:4" x14ac:dyDescent="0.25">
      <c r="A5" s="13" t="s">
        <v>94</v>
      </c>
      <c r="B5" s="31">
        <v>371157.21</v>
      </c>
      <c r="C5" s="46" t="s">
        <v>46</v>
      </c>
      <c r="D5" s="12"/>
    </row>
    <row r="6" spans="1:4" x14ac:dyDescent="0.25">
      <c r="A6" s="13" t="s">
        <v>95</v>
      </c>
      <c r="B6" s="31">
        <v>363595.42</v>
      </c>
      <c r="C6" s="46" t="s">
        <v>46</v>
      </c>
      <c r="D6" s="12"/>
    </row>
    <row r="7" spans="1:4" x14ac:dyDescent="0.25">
      <c r="A7" s="13" t="s">
        <v>96</v>
      </c>
      <c r="B7" s="31">
        <f>B6-B5</f>
        <v>-7561.7900000000373</v>
      </c>
      <c r="C7" s="46" t="s">
        <v>46</v>
      </c>
      <c r="D7" s="12"/>
    </row>
    <row r="8" spans="1:4" x14ac:dyDescent="0.25">
      <c r="A8" s="14" t="s">
        <v>8</v>
      </c>
      <c r="B8" s="31">
        <f>B10+B9</f>
        <v>116256.65999999999</v>
      </c>
      <c r="C8" s="46" t="s">
        <v>46</v>
      </c>
      <c r="D8" s="12"/>
    </row>
    <row r="9" spans="1:4" x14ac:dyDescent="0.25">
      <c r="A9" s="15" t="s">
        <v>29</v>
      </c>
      <c r="B9" s="32">
        <v>111498.9</v>
      </c>
      <c r="C9" s="18" t="s">
        <v>46</v>
      </c>
      <c r="D9" s="16"/>
    </row>
    <row r="10" spans="1:4" x14ac:dyDescent="0.25">
      <c r="A10" s="15" t="s">
        <v>9</v>
      </c>
      <c r="B10" s="32">
        <f>396.48*12</f>
        <v>4757.76</v>
      </c>
      <c r="C10" s="18" t="s">
        <v>46</v>
      </c>
      <c r="D10" s="12"/>
    </row>
    <row r="11" spans="1:4" x14ac:dyDescent="0.25">
      <c r="A11" s="17" t="s">
        <v>97</v>
      </c>
      <c r="B11" s="33">
        <f>B5+B8-B10</f>
        <v>482656.11</v>
      </c>
      <c r="C11" s="46" t="s">
        <v>46</v>
      </c>
      <c r="D11" s="19"/>
    </row>
    <row r="12" spans="1:4" x14ac:dyDescent="0.25">
      <c r="A12" s="55" t="s">
        <v>10</v>
      </c>
      <c r="B12" s="55"/>
      <c r="C12" s="55"/>
      <c r="D12" s="55"/>
    </row>
    <row r="13" spans="1:4" ht="15.75" thickBot="1" x14ac:dyDescent="0.3">
      <c r="A13" s="20" t="s">
        <v>11</v>
      </c>
      <c r="B13" s="33">
        <f>B14+B15</f>
        <v>108540.6</v>
      </c>
      <c r="C13" s="46" t="s">
        <v>46</v>
      </c>
      <c r="D13" s="19"/>
    </row>
    <row r="14" spans="1:4" s="36" customFormat="1" ht="15.75" thickBot="1" x14ac:dyDescent="0.3">
      <c r="A14" s="48" t="s">
        <v>81</v>
      </c>
      <c r="B14" s="49">
        <v>71337</v>
      </c>
      <c r="C14" s="48" t="s">
        <v>5</v>
      </c>
      <c r="D14" s="49">
        <v>18060</v>
      </c>
    </row>
    <row r="15" spans="1:4" s="36" customFormat="1" ht="15.75" thickBot="1" x14ac:dyDescent="0.3">
      <c r="A15" s="48" t="s">
        <v>82</v>
      </c>
      <c r="B15" s="49">
        <v>37203.599999999999</v>
      </c>
      <c r="C15" s="48" t="s">
        <v>4</v>
      </c>
      <c r="D15" s="49">
        <v>9030</v>
      </c>
    </row>
    <row r="16" spans="1:4" ht="29.25" thickBot="1" x14ac:dyDescent="0.3">
      <c r="A16" s="20" t="s">
        <v>12</v>
      </c>
      <c r="B16" s="33">
        <f>B18+B17</f>
        <v>19700.41</v>
      </c>
      <c r="C16" s="46" t="s">
        <v>46</v>
      </c>
      <c r="D16" s="19"/>
    </row>
    <row r="17" spans="1:4" s="36" customFormat="1" ht="15.75" thickBot="1" x14ac:dyDescent="0.3">
      <c r="A17" s="48" t="s">
        <v>77</v>
      </c>
      <c r="B17" s="49">
        <v>11686.77</v>
      </c>
      <c r="C17" s="48" t="s">
        <v>4</v>
      </c>
      <c r="D17" s="49">
        <v>8787.0499999999993</v>
      </c>
    </row>
    <row r="18" spans="1:4" s="36" customFormat="1" ht="15.75" thickBot="1" x14ac:dyDescent="0.3">
      <c r="A18" s="48" t="s">
        <v>78</v>
      </c>
      <c r="B18" s="49">
        <v>8013.64</v>
      </c>
      <c r="C18" s="48" t="s">
        <v>4</v>
      </c>
      <c r="D18" s="49">
        <v>4827.5</v>
      </c>
    </row>
    <row r="19" spans="1:4" ht="15.75" thickBot="1" x14ac:dyDescent="0.3">
      <c r="A19" s="20" t="s">
        <v>13</v>
      </c>
      <c r="B19" s="33">
        <f>B20</f>
        <v>4785.58</v>
      </c>
      <c r="C19" s="46" t="s">
        <v>46</v>
      </c>
      <c r="D19" s="23"/>
    </row>
    <row r="20" spans="1:4" s="36" customFormat="1" ht="15.75" thickBot="1" x14ac:dyDescent="0.3">
      <c r="A20" s="48" t="s">
        <v>49</v>
      </c>
      <c r="B20" s="49">
        <v>4785.58</v>
      </c>
      <c r="C20" s="48" t="s">
        <v>14</v>
      </c>
      <c r="D20" s="49">
        <v>74</v>
      </c>
    </row>
    <row r="21" spans="1:4" ht="29.25" thickBot="1" x14ac:dyDescent="0.3">
      <c r="A21" s="20" t="s">
        <v>15</v>
      </c>
      <c r="B21" s="33">
        <f>SUM(B22:B25)</f>
        <v>3431.3999999999996</v>
      </c>
      <c r="C21" s="46" t="s">
        <v>46</v>
      </c>
      <c r="D21" s="19"/>
    </row>
    <row r="22" spans="1:4" s="36" customFormat="1" ht="15.75" thickBot="1" x14ac:dyDescent="0.3">
      <c r="A22" s="48" t="s">
        <v>89</v>
      </c>
      <c r="B22" s="49">
        <v>722.4</v>
      </c>
      <c r="C22" s="48" t="s">
        <v>4</v>
      </c>
      <c r="D22" s="49">
        <v>9030</v>
      </c>
    </row>
    <row r="23" spans="1:4" s="36" customFormat="1" ht="15.75" thickBot="1" x14ac:dyDescent="0.3">
      <c r="A23" s="48" t="s">
        <v>90</v>
      </c>
      <c r="B23" s="49">
        <v>722.4</v>
      </c>
      <c r="C23" s="48" t="s">
        <v>4</v>
      </c>
      <c r="D23" s="49">
        <v>9030</v>
      </c>
    </row>
    <row r="24" spans="1:4" s="36" customFormat="1" ht="15.75" thickBot="1" x14ac:dyDescent="0.3">
      <c r="A24" s="48" t="s">
        <v>91</v>
      </c>
      <c r="B24" s="49">
        <v>993.3</v>
      </c>
      <c r="C24" s="48" t="s">
        <v>4</v>
      </c>
      <c r="D24" s="49">
        <v>9030</v>
      </c>
    </row>
    <row r="25" spans="1:4" s="36" customFormat="1" ht="15.75" thickBot="1" x14ac:dyDescent="0.3">
      <c r="A25" s="48" t="s">
        <v>92</v>
      </c>
      <c r="B25" s="49">
        <v>993.3</v>
      </c>
      <c r="C25" s="48" t="s">
        <v>4</v>
      </c>
      <c r="D25" s="49">
        <v>9030</v>
      </c>
    </row>
    <row r="26" spans="1:4" ht="43.5" thickBot="1" x14ac:dyDescent="0.3">
      <c r="A26" s="20" t="s">
        <v>16</v>
      </c>
      <c r="B26" s="33">
        <f>SUM(B27:B39)</f>
        <v>31811.52</v>
      </c>
      <c r="C26" s="46" t="s">
        <v>46</v>
      </c>
      <c r="D26" s="24"/>
    </row>
    <row r="27" spans="1:4" s="36" customFormat="1" ht="15.75" thickBot="1" x14ac:dyDescent="0.3">
      <c r="A27" s="48" t="s">
        <v>45</v>
      </c>
      <c r="B27" s="49">
        <v>464.72</v>
      </c>
      <c r="C27" s="48" t="s">
        <v>41</v>
      </c>
      <c r="D27" s="49">
        <v>2</v>
      </c>
    </row>
    <row r="28" spans="1:4" s="36" customFormat="1" ht="15.75" thickBot="1" x14ac:dyDescent="0.3">
      <c r="A28" s="48" t="s">
        <v>66</v>
      </c>
      <c r="B28" s="49">
        <v>214.17</v>
      </c>
      <c r="C28" s="48" t="s">
        <v>41</v>
      </c>
      <c r="D28" s="49">
        <v>1</v>
      </c>
    </row>
    <row r="29" spans="1:4" s="36" customFormat="1" ht="15.75" thickBot="1" x14ac:dyDescent="0.3">
      <c r="A29" s="48" t="s">
        <v>67</v>
      </c>
      <c r="B29" s="49">
        <v>4982.3999999999996</v>
      </c>
      <c r="C29" s="48" t="s">
        <v>4</v>
      </c>
      <c r="D29" s="49">
        <v>40</v>
      </c>
    </row>
    <row r="30" spans="1:4" s="36" customFormat="1" ht="15.75" thickBot="1" x14ac:dyDescent="0.3">
      <c r="A30" s="48" t="s">
        <v>42</v>
      </c>
      <c r="B30" s="49">
        <v>929.44</v>
      </c>
      <c r="C30" s="48" t="s">
        <v>41</v>
      </c>
      <c r="D30" s="49">
        <v>4</v>
      </c>
    </row>
    <row r="31" spans="1:4" s="36" customFormat="1" ht="15.75" thickBot="1" x14ac:dyDescent="0.3">
      <c r="A31" s="48" t="s">
        <v>56</v>
      </c>
      <c r="B31" s="49">
        <v>3553.44</v>
      </c>
      <c r="C31" s="48" t="s">
        <v>57</v>
      </c>
      <c r="D31" s="49">
        <v>1</v>
      </c>
    </row>
    <row r="32" spans="1:4" s="36" customFormat="1" ht="15.75" thickBot="1" x14ac:dyDescent="0.3">
      <c r="A32" s="48" t="s">
        <v>43</v>
      </c>
      <c r="B32" s="49">
        <v>333.38</v>
      </c>
      <c r="C32" s="48" t="s">
        <v>41</v>
      </c>
      <c r="D32" s="49">
        <v>1</v>
      </c>
    </row>
    <row r="33" spans="1:5" s="36" customFormat="1" ht="15.75" thickBot="1" x14ac:dyDescent="0.3">
      <c r="A33" s="48" t="s">
        <v>40</v>
      </c>
      <c r="B33" s="49">
        <v>1270.4000000000001</v>
      </c>
      <c r="C33" s="48" t="s">
        <v>41</v>
      </c>
      <c r="D33" s="49">
        <v>16</v>
      </c>
    </row>
    <row r="34" spans="1:5" s="36" customFormat="1" ht="15.75" thickBot="1" x14ac:dyDescent="0.3">
      <c r="A34" s="48" t="s">
        <v>53</v>
      </c>
      <c r="B34" s="49">
        <v>11733.44</v>
      </c>
      <c r="C34" s="48" t="s">
        <v>4</v>
      </c>
      <c r="D34" s="49">
        <v>3.09</v>
      </c>
    </row>
    <row r="35" spans="1:5" s="36" customFormat="1" ht="15.75" thickBot="1" x14ac:dyDescent="0.3">
      <c r="A35" s="48" t="s">
        <v>83</v>
      </c>
      <c r="B35" s="49">
        <v>2201.42</v>
      </c>
      <c r="C35" s="48" t="s">
        <v>41</v>
      </c>
      <c r="D35" s="49">
        <v>1</v>
      </c>
    </row>
    <row r="36" spans="1:5" s="36" customFormat="1" ht="15.75" thickBot="1" x14ac:dyDescent="0.3">
      <c r="A36" s="48" t="s">
        <v>84</v>
      </c>
      <c r="B36" s="49">
        <v>240.9</v>
      </c>
      <c r="C36" s="48" t="s">
        <v>41</v>
      </c>
      <c r="D36" s="49">
        <v>1</v>
      </c>
    </row>
    <row r="37" spans="1:5" s="36" customFormat="1" ht="15.75" thickBot="1" x14ac:dyDescent="0.3">
      <c r="A37" s="48" t="s">
        <v>86</v>
      </c>
      <c r="B37" s="49">
        <v>1837.95</v>
      </c>
      <c r="C37" s="48" t="s">
        <v>5</v>
      </c>
      <c r="D37" s="49">
        <v>7.5</v>
      </c>
    </row>
    <row r="38" spans="1:5" s="36" customFormat="1" ht="15.75" thickBot="1" x14ac:dyDescent="0.3">
      <c r="A38" s="48" t="s">
        <v>87</v>
      </c>
      <c r="B38" s="49">
        <v>3582.37</v>
      </c>
      <c r="C38" s="48" t="s">
        <v>41</v>
      </c>
      <c r="D38" s="49">
        <v>1</v>
      </c>
    </row>
    <row r="39" spans="1:5" s="36" customFormat="1" ht="15.75" thickBot="1" x14ac:dyDescent="0.3">
      <c r="A39" s="48" t="s">
        <v>88</v>
      </c>
      <c r="B39" s="49">
        <v>467.49</v>
      </c>
      <c r="C39" s="48" t="s">
        <v>4</v>
      </c>
      <c r="D39" s="49">
        <v>1.1100000000000001</v>
      </c>
    </row>
    <row r="40" spans="1:5" ht="43.5" thickBot="1" x14ac:dyDescent="0.3">
      <c r="A40" s="20" t="s">
        <v>17</v>
      </c>
      <c r="B40" s="33">
        <f>SUM(B41:B56)</f>
        <v>155650.29999999999</v>
      </c>
      <c r="C40" s="46" t="s">
        <v>46</v>
      </c>
      <c r="D40" s="19"/>
      <c r="E40" s="4" t="s">
        <v>3</v>
      </c>
    </row>
    <row r="41" spans="1:5" s="36" customFormat="1" ht="15.75" thickBot="1" x14ac:dyDescent="0.3">
      <c r="A41" s="48" t="s">
        <v>38</v>
      </c>
      <c r="B41" s="49">
        <v>8507.25</v>
      </c>
      <c r="C41" s="48" t="s">
        <v>39</v>
      </c>
      <c r="D41" s="49">
        <v>15</v>
      </c>
    </row>
    <row r="42" spans="1:5" s="36" customFormat="1" ht="15.75" thickBot="1" x14ac:dyDescent="0.3">
      <c r="A42" s="48" t="s">
        <v>50</v>
      </c>
      <c r="B42" s="49">
        <v>1618.72</v>
      </c>
      <c r="C42" s="48" t="s">
        <v>30</v>
      </c>
      <c r="D42" s="49">
        <v>2</v>
      </c>
    </row>
    <row r="43" spans="1:5" s="36" customFormat="1" ht="15.75" thickBot="1" x14ac:dyDescent="0.3">
      <c r="A43" s="48" t="s">
        <v>51</v>
      </c>
      <c r="B43" s="49">
        <v>1473.14</v>
      </c>
      <c r="C43" s="48" t="s">
        <v>41</v>
      </c>
      <c r="D43" s="49">
        <v>2</v>
      </c>
    </row>
    <row r="44" spans="1:5" s="36" customFormat="1" ht="15.75" thickBot="1" x14ac:dyDescent="0.3">
      <c r="A44" s="48" t="s">
        <v>52</v>
      </c>
      <c r="B44" s="49">
        <v>1478.6</v>
      </c>
      <c r="C44" s="48" t="s">
        <v>41</v>
      </c>
      <c r="D44" s="49">
        <v>2</v>
      </c>
    </row>
    <row r="45" spans="1:5" s="36" customFormat="1" ht="15.75" thickBot="1" x14ac:dyDescent="0.3">
      <c r="A45" s="48" t="s">
        <v>60</v>
      </c>
      <c r="B45" s="49">
        <v>1614.39</v>
      </c>
      <c r="C45" s="48" t="s">
        <v>57</v>
      </c>
      <c r="D45" s="49">
        <v>1</v>
      </c>
    </row>
    <row r="46" spans="1:5" s="36" customFormat="1" ht="15.75" thickBot="1" x14ac:dyDescent="0.3">
      <c r="A46" s="48" t="s">
        <v>61</v>
      </c>
      <c r="B46" s="49">
        <v>762.86</v>
      </c>
      <c r="C46" s="48" t="s">
        <v>62</v>
      </c>
      <c r="D46" s="49">
        <v>2</v>
      </c>
    </row>
    <row r="47" spans="1:5" s="36" customFormat="1" ht="15.75" thickBot="1" x14ac:dyDescent="0.3">
      <c r="A47" s="48" t="s">
        <v>63</v>
      </c>
      <c r="B47" s="49">
        <v>1117.43</v>
      </c>
      <c r="C47" s="48" t="s">
        <v>41</v>
      </c>
      <c r="D47" s="49">
        <v>1</v>
      </c>
    </row>
    <row r="48" spans="1:5" s="36" customFormat="1" ht="15.75" thickBot="1" x14ac:dyDescent="0.3">
      <c r="A48" s="48" t="s">
        <v>44</v>
      </c>
      <c r="B48" s="49">
        <v>1254.24</v>
      </c>
      <c r="C48" s="48" t="s">
        <v>5</v>
      </c>
      <c r="D48" s="49">
        <v>9</v>
      </c>
    </row>
    <row r="49" spans="1:4" s="36" customFormat="1" ht="15.75" thickBot="1" x14ac:dyDescent="0.3">
      <c r="A49" s="48" t="s">
        <v>64</v>
      </c>
      <c r="B49" s="49">
        <v>12.07</v>
      </c>
      <c r="C49" s="48" t="s">
        <v>5</v>
      </c>
      <c r="D49" s="49">
        <v>0.1</v>
      </c>
    </row>
    <row r="50" spans="1:4" s="36" customFormat="1" ht="15.75" thickBot="1" x14ac:dyDescent="0.3">
      <c r="A50" s="48" t="s">
        <v>65</v>
      </c>
      <c r="B50" s="49">
        <v>128832</v>
      </c>
      <c r="C50" s="48" t="s">
        <v>62</v>
      </c>
      <c r="D50" s="49">
        <v>1</v>
      </c>
    </row>
    <row r="51" spans="1:4" s="36" customFormat="1" ht="15.75" thickBot="1" x14ac:dyDescent="0.3">
      <c r="A51" s="48" t="s">
        <v>69</v>
      </c>
      <c r="B51" s="49">
        <v>2584.66</v>
      </c>
      <c r="C51" s="48" t="s">
        <v>41</v>
      </c>
      <c r="D51" s="49">
        <v>2</v>
      </c>
    </row>
    <row r="52" spans="1:4" s="36" customFormat="1" ht="15.75" thickBot="1" x14ac:dyDescent="0.3">
      <c r="A52" s="48" t="s">
        <v>70</v>
      </c>
      <c r="B52" s="49">
        <v>563</v>
      </c>
      <c r="C52" s="48" t="s">
        <v>5</v>
      </c>
      <c r="D52" s="49">
        <v>1</v>
      </c>
    </row>
    <row r="53" spans="1:4" s="36" customFormat="1" ht="15.75" thickBot="1" x14ac:dyDescent="0.3">
      <c r="A53" s="48" t="s">
        <v>71</v>
      </c>
      <c r="B53" s="49">
        <v>1822.4</v>
      </c>
      <c r="C53" s="48" t="s">
        <v>41</v>
      </c>
      <c r="D53" s="49">
        <v>2</v>
      </c>
    </row>
    <row r="54" spans="1:4" s="36" customFormat="1" ht="15.75" thickBot="1" x14ac:dyDescent="0.3">
      <c r="A54" s="48" t="s">
        <v>72</v>
      </c>
      <c r="B54" s="49">
        <v>1863.16</v>
      </c>
      <c r="C54" s="48" t="s">
        <v>41</v>
      </c>
      <c r="D54" s="49">
        <v>2</v>
      </c>
    </row>
    <row r="55" spans="1:4" s="36" customFormat="1" ht="15.75" thickBot="1" x14ac:dyDescent="0.3">
      <c r="A55" s="48" t="s">
        <v>48</v>
      </c>
      <c r="B55" s="49">
        <v>1461.02</v>
      </c>
      <c r="C55" s="48" t="s">
        <v>41</v>
      </c>
      <c r="D55" s="49">
        <v>1</v>
      </c>
    </row>
    <row r="56" spans="1:4" s="36" customFormat="1" ht="15.75" thickBot="1" x14ac:dyDescent="0.3">
      <c r="A56" s="48" t="s">
        <v>85</v>
      </c>
      <c r="B56" s="49">
        <v>685.36</v>
      </c>
      <c r="C56" s="48" t="s">
        <v>41</v>
      </c>
      <c r="D56" s="49">
        <v>4</v>
      </c>
    </row>
    <row r="57" spans="1:4" ht="28.5" x14ac:dyDescent="0.25">
      <c r="A57" s="20" t="s">
        <v>18</v>
      </c>
      <c r="B57" s="33">
        <v>0</v>
      </c>
      <c r="C57" s="46" t="s">
        <v>46</v>
      </c>
      <c r="D57" s="19"/>
    </row>
    <row r="58" spans="1:4" ht="28.5" x14ac:dyDescent="0.25">
      <c r="A58" s="20" t="s">
        <v>19</v>
      </c>
      <c r="B58" s="33">
        <v>0</v>
      </c>
      <c r="C58" s="46" t="s">
        <v>46</v>
      </c>
      <c r="D58" s="19"/>
    </row>
    <row r="59" spans="1:4" x14ac:dyDescent="0.25">
      <c r="A59" s="20" t="s">
        <v>20</v>
      </c>
      <c r="B59" s="33">
        <v>0</v>
      </c>
      <c r="C59" s="46" t="s">
        <v>46</v>
      </c>
      <c r="D59" s="19"/>
    </row>
    <row r="60" spans="1:4" ht="28.5" x14ac:dyDescent="0.25">
      <c r="A60" s="20" t="s">
        <v>21</v>
      </c>
      <c r="B60" s="33">
        <f>SUM(B61)</f>
        <v>0</v>
      </c>
      <c r="C60" s="46" t="s">
        <v>46</v>
      </c>
      <c r="D60" s="19"/>
    </row>
    <row r="61" spans="1:4" s="21" customFormat="1" x14ac:dyDescent="0.25">
      <c r="A61" s="28"/>
      <c r="B61" s="34"/>
      <c r="C61" s="29"/>
      <c r="D61" s="29"/>
    </row>
    <row r="62" spans="1:4" ht="29.25" thickBot="1" x14ac:dyDescent="0.3">
      <c r="A62" s="20" t="s">
        <v>22</v>
      </c>
      <c r="B62" s="33">
        <f>SUM(B63:B64)</f>
        <v>4334.3999999999996</v>
      </c>
      <c r="C62" s="46" t="s">
        <v>46</v>
      </c>
      <c r="D62" s="19"/>
    </row>
    <row r="63" spans="1:4" s="36" customFormat="1" ht="15.75" thickBot="1" x14ac:dyDescent="0.3">
      <c r="A63" s="48" t="s">
        <v>75</v>
      </c>
      <c r="B63" s="49">
        <v>2076.9</v>
      </c>
      <c r="C63" s="48" t="s">
        <v>4</v>
      </c>
      <c r="D63" s="49">
        <v>9030</v>
      </c>
    </row>
    <row r="64" spans="1:4" s="36" customFormat="1" ht="15.75" thickBot="1" x14ac:dyDescent="0.3">
      <c r="A64" s="48" t="s">
        <v>76</v>
      </c>
      <c r="B64" s="49">
        <v>2257.5</v>
      </c>
      <c r="C64" s="48" t="s">
        <v>4</v>
      </c>
      <c r="D64" s="49">
        <v>9030</v>
      </c>
    </row>
    <row r="65" spans="1:8" ht="29.25" thickBot="1" x14ac:dyDescent="0.3">
      <c r="A65" s="20" t="s">
        <v>23</v>
      </c>
      <c r="B65" s="33">
        <f>SUM(B66:B67)</f>
        <v>19956.3</v>
      </c>
      <c r="C65" s="46" t="s">
        <v>46</v>
      </c>
      <c r="D65" s="19"/>
    </row>
    <row r="66" spans="1:8" s="36" customFormat="1" ht="15.75" thickBot="1" x14ac:dyDescent="0.3">
      <c r="A66" s="48" t="s">
        <v>73</v>
      </c>
      <c r="B66" s="49">
        <v>12822.6</v>
      </c>
      <c r="C66" s="48" t="s">
        <v>5</v>
      </c>
      <c r="D66" s="49">
        <v>18060</v>
      </c>
    </row>
    <row r="67" spans="1:8" s="36" customFormat="1" ht="15.75" thickBot="1" x14ac:dyDescent="0.3">
      <c r="A67" s="48" t="s">
        <v>74</v>
      </c>
      <c r="B67" s="49">
        <v>7133.7</v>
      </c>
      <c r="C67" s="48" t="s">
        <v>4</v>
      </c>
      <c r="D67" s="49">
        <v>9030</v>
      </c>
    </row>
    <row r="68" spans="1:8" ht="28.5" x14ac:dyDescent="0.25">
      <c r="A68" s="20" t="s">
        <v>24</v>
      </c>
      <c r="B68" s="33">
        <v>0</v>
      </c>
      <c r="C68" s="46" t="s">
        <v>46</v>
      </c>
      <c r="D68" s="19"/>
    </row>
    <row r="69" spans="1:8" ht="57.75" thickBot="1" x14ac:dyDescent="0.3">
      <c r="A69" s="20" t="s">
        <v>25</v>
      </c>
      <c r="B69" s="33">
        <f>SUM(B70:B75)</f>
        <v>71252.94</v>
      </c>
      <c r="C69" s="46" t="s">
        <v>46</v>
      </c>
      <c r="D69" s="19"/>
    </row>
    <row r="70" spans="1:8" s="36" customFormat="1" ht="15.75" thickBot="1" x14ac:dyDescent="0.3">
      <c r="A70" s="48" t="s">
        <v>79</v>
      </c>
      <c r="B70" s="49">
        <v>22213.31</v>
      </c>
      <c r="C70" s="48" t="s">
        <v>4</v>
      </c>
      <c r="D70" s="49">
        <v>9029.7999999999993</v>
      </c>
    </row>
    <row r="71" spans="1:8" s="36" customFormat="1" ht="15.75" thickBot="1" x14ac:dyDescent="0.3">
      <c r="A71" s="48" t="s">
        <v>80</v>
      </c>
      <c r="B71" s="49">
        <v>24279.09</v>
      </c>
      <c r="C71" s="48" t="s">
        <v>4</v>
      </c>
      <c r="D71" s="49">
        <v>8828.76</v>
      </c>
    </row>
    <row r="72" spans="1:8" s="36" customFormat="1" ht="15.75" thickBot="1" x14ac:dyDescent="0.3">
      <c r="A72" s="48" t="s">
        <v>58</v>
      </c>
      <c r="B72" s="49">
        <v>307.02</v>
      </c>
      <c r="C72" s="48" t="s">
        <v>4</v>
      </c>
      <c r="D72" s="49">
        <v>18060</v>
      </c>
    </row>
    <row r="73" spans="1:8" s="36" customFormat="1" ht="15.75" thickBot="1" x14ac:dyDescent="0.3">
      <c r="A73" s="48" t="s">
        <v>59</v>
      </c>
      <c r="B73" s="49">
        <v>153.51</v>
      </c>
      <c r="C73" s="48" t="s">
        <v>4</v>
      </c>
      <c r="D73" s="49">
        <v>9030</v>
      </c>
    </row>
    <row r="74" spans="1:8" s="36" customFormat="1" ht="15.75" thickBot="1" x14ac:dyDescent="0.3">
      <c r="A74" s="48" t="s">
        <v>54</v>
      </c>
      <c r="B74" s="49">
        <v>22594.7</v>
      </c>
      <c r="C74" s="48" t="s">
        <v>55</v>
      </c>
      <c r="D74" s="49">
        <v>17</v>
      </c>
    </row>
    <row r="75" spans="1:8" s="36" customFormat="1" ht="15.75" thickBot="1" x14ac:dyDescent="0.3">
      <c r="A75" s="48" t="s">
        <v>68</v>
      </c>
      <c r="B75" s="49">
        <v>1705.31</v>
      </c>
      <c r="C75" s="48" t="s">
        <v>41</v>
      </c>
      <c r="D75" s="49">
        <v>1</v>
      </c>
    </row>
    <row r="76" spans="1:8" x14ac:dyDescent="0.25">
      <c r="A76" s="20" t="s">
        <v>26</v>
      </c>
      <c r="B76" s="33">
        <f>B77</f>
        <v>2160</v>
      </c>
      <c r="C76" s="46" t="s">
        <v>46</v>
      </c>
      <c r="D76" s="19"/>
    </row>
    <row r="77" spans="1:8" ht="30" x14ac:dyDescent="0.25">
      <c r="A77" s="25" t="s">
        <v>32</v>
      </c>
      <c r="B77" s="35">
        <f>D77*5*12</f>
        <v>2160</v>
      </c>
      <c r="C77" s="26" t="s">
        <v>6</v>
      </c>
      <c r="D77" s="22">
        <v>36</v>
      </c>
    </row>
    <row r="78" spans="1:8" x14ac:dyDescent="0.25">
      <c r="A78" s="17" t="s">
        <v>98</v>
      </c>
      <c r="B78" s="33">
        <f>B13+B16+B19+B21+B26+B40+B57+B58+B59+B60+B62+B65+B68+B69</f>
        <v>419463.44999999995</v>
      </c>
      <c r="C78" s="46" t="s">
        <v>46</v>
      </c>
      <c r="D78" s="19"/>
      <c r="H78" s="1" t="e">
        <f>B78='[1]Работы 2020'!C36</f>
        <v>#REF!</v>
      </c>
    </row>
    <row r="79" spans="1:8" x14ac:dyDescent="0.25">
      <c r="A79" s="17" t="s">
        <v>99</v>
      </c>
      <c r="B79" s="33">
        <f>B78*1.2+B76</f>
        <v>505516.1399999999</v>
      </c>
      <c r="C79" s="46" t="s">
        <v>46</v>
      </c>
      <c r="D79" s="19"/>
    </row>
    <row r="80" spans="1:8" x14ac:dyDescent="0.25">
      <c r="A80" s="17" t="s">
        <v>100</v>
      </c>
      <c r="B80" s="33">
        <f>B5+B8-B79</f>
        <v>-18102.269999999902</v>
      </c>
      <c r="C80" s="46" t="s">
        <v>46</v>
      </c>
      <c r="D80" s="19"/>
    </row>
    <row r="81" spans="1:4" ht="28.5" x14ac:dyDescent="0.25">
      <c r="A81" s="20" t="s">
        <v>101</v>
      </c>
      <c r="B81" s="33">
        <f>B80+B7</f>
        <v>-25664.059999999939</v>
      </c>
      <c r="C81" s="46" t="s">
        <v>46</v>
      </c>
      <c r="D81" s="19"/>
    </row>
  </sheetData>
  <sheetProtection formatCells="0" formatColumn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7"/>
  <sheetViews>
    <sheetView workbookViewId="0">
      <pane ySplit="3" topLeftCell="A28" activePane="bottomLeft" state="frozen"/>
      <selection pane="bottomLeft" activeCell="B57" sqref="B57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47</v>
      </c>
    </row>
    <row r="3" spans="1:4" x14ac:dyDescent="0.25">
      <c r="A3" s="36" t="s">
        <v>33</v>
      </c>
    </row>
    <row r="4" spans="1:4" ht="15.75" thickBot="1" x14ac:dyDescent="0.3"/>
    <row r="5" spans="1:4" ht="15.75" thickBot="1" x14ac:dyDescent="0.3">
      <c r="A5" s="47" t="s">
        <v>34</v>
      </c>
      <c r="B5" s="47" t="s">
        <v>35</v>
      </c>
      <c r="C5" s="47" t="s">
        <v>36</v>
      </c>
      <c r="D5" s="47" t="s">
        <v>37</v>
      </c>
    </row>
    <row r="6" spans="1:4" s="53" customFormat="1" ht="15.75" thickBot="1" x14ac:dyDescent="0.3">
      <c r="A6" s="51" t="s">
        <v>48</v>
      </c>
      <c r="B6" s="52">
        <v>1461.02</v>
      </c>
      <c r="C6" s="51" t="s">
        <v>41</v>
      </c>
      <c r="D6" s="52">
        <v>1</v>
      </c>
    </row>
    <row r="7" spans="1:4" s="53" customFormat="1" ht="15.75" thickBot="1" x14ac:dyDescent="0.3">
      <c r="A7" s="51" t="s">
        <v>49</v>
      </c>
      <c r="B7" s="52">
        <v>4785.58</v>
      </c>
      <c r="C7" s="51" t="s">
        <v>14</v>
      </c>
      <c r="D7" s="52">
        <v>74</v>
      </c>
    </row>
    <row r="8" spans="1:4" s="53" customFormat="1" ht="15.75" thickBot="1" x14ac:dyDescent="0.3">
      <c r="A8" s="51" t="s">
        <v>38</v>
      </c>
      <c r="B8" s="52">
        <v>8507.25</v>
      </c>
      <c r="C8" s="51" t="s">
        <v>39</v>
      </c>
      <c r="D8" s="52">
        <v>15</v>
      </c>
    </row>
    <row r="9" spans="1:4" s="53" customFormat="1" ht="15.75" thickBot="1" x14ac:dyDescent="0.3">
      <c r="A9" s="51" t="s">
        <v>50</v>
      </c>
      <c r="B9" s="52">
        <v>1618.72</v>
      </c>
      <c r="C9" s="51" t="s">
        <v>30</v>
      </c>
      <c r="D9" s="52">
        <v>2</v>
      </c>
    </row>
    <row r="10" spans="1:4" s="53" customFormat="1" ht="15.75" thickBot="1" x14ac:dyDescent="0.3">
      <c r="A10" s="51" t="s">
        <v>51</v>
      </c>
      <c r="B10" s="52">
        <v>1473.14</v>
      </c>
      <c r="C10" s="51" t="s">
        <v>41</v>
      </c>
      <c r="D10" s="52">
        <v>2</v>
      </c>
    </row>
    <row r="11" spans="1:4" s="53" customFormat="1" ht="15.75" thickBot="1" x14ac:dyDescent="0.3">
      <c r="A11" s="51" t="s">
        <v>52</v>
      </c>
      <c r="B11" s="52">
        <v>1478.6</v>
      </c>
      <c r="C11" s="51" t="s">
        <v>41</v>
      </c>
      <c r="D11" s="52">
        <v>2</v>
      </c>
    </row>
    <row r="12" spans="1:4" s="53" customFormat="1" ht="15.75" thickBot="1" x14ac:dyDescent="0.3">
      <c r="A12" s="51" t="s">
        <v>40</v>
      </c>
      <c r="B12" s="52">
        <v>1270.4000000000001</v>
      </c>
      <c r="C12" s="51" t="s">
        <v>41</v>
      </c>
      <c r="D12" s="52">
        <v>16</v>
      </c>
    </row>
    <row r="13" spans="1:4" s="53" customFormat="1" ht="15.75" thickBot="1" x14ac:dyDescent="0.3">
      <c r="A13" s="51" t="s">
        <v>53</v>
      </c>
      <c r="B13" s="52">
        <v>11733.44</v>
      </c>
      <c r="C13" s="51" t="s">
        <v>4</v>
      </c>
      <c r="D13" s="52">
        <v>3.09</v>
      </c>
    </row>
    <row r="14" spans="1:4" s="53" customFormat="1" ht="15.75" thickBot="1" x14ac:dyDescent="0.3">
      <c r="A14" s="51" t="s">
        <v>54</v>
      </c>
      <c r="B14" s="52">
        <v>22594.7</v>
      </c>
      <c r="C14" s="51" t="s">
        <v>55</v>
      </c>
      <c r="D14" s="52">
        <v>17</v>
      </c>
    </row>
    <row r="15" spans="1:4" s="53" customFormat="1" ht="15.75" thickBot="1" x14ac:dyDescent="0.3">
      <c r="A15" s="51" t="s">
        <v>42</v>
      </c>
      <c r="B15" s="52">
        <v>929.44</v>
      </c>
      <c r="C15" s="51" t="s">
        <v>41</v>
      </c>
      <c r="D15" s="52">
        <v>4</v>
      </c>
    </row>
    <row r="16" spans="1:4" s="53" customFormat="1" ht="15.75" thickBot="1" x14ac:dyDescent="0.3">
      <c r="A16" s="51" t="s">
        <v>56</v>
      </c>
      <c r="B16" s="52">
        <v>3553.44</v>
      </c>
      <c r="C16" s="51" t="s">
        <v>57</v>
      </c>
      <c r="D16" s="52">
        <v>1</v>
      </c>
    </row>
    <row r="17" spans="1:4" s="53" customFormat="1" ht="15.75" thickBot="1" x14ac:dyDescent="0.3">
      <c r="A17" s="51" t="s">
        <v>43</v>
      </c>
      <c r="B17" s="52">
        <v>333.38</v>
      </c>
      <c r="C17" s="51" t="s">
        <v>41</v>
      </c>
      <c r="D17" s="52">
        <v>1</v>
      </c>
    </row>
    <row r="18" spans="1:4" s="53" customFormat="1" ht="15.75" thickBot="1" x14ac:dyDescent="0.3">
      <c r="A18" s="51" t="s">
        <v>58</v>
      </c>
      <c r="B18" s="52">
        <v>307.02</v>
      </c>
      <c r="C18" s="51" t="s">
        <v>4</v>
      </c>
      <c r="D18" s="52">
        <v>18060</v>
      </c>
    </row>
    <row r="19" spans="1:4" s="53" customFormat="1" ht="15.75" thickBot="1" x14ac:dyDescent="0.3">
      <c r="A19" s="51" t="s">
        <v>59</v>
      </c>
      <c r="B19" s="52">
        <v>153.51</v>
      </c>
      <c r="C19" s="51" t="s">
        <v>4</v>
      </c>
      <c r="D19" s="52">
        <v>9030</v>
      </c>
    </row>
    <row r="20" spans="1:4" s="53" customFormat="1" ht="15.75" thickBot="1" x14ac:dyDescent="0.3">
      <c r="A20" s="51" t="s">
        <v>60</v>
      </c>
      <c r="B20" s="52">
        <v>1614.39</v>
      </c>
      <c r="C20" s="51" t="s">
        <v>57</v>
      </c>
      <c r="D20" s="52">
        <v>1</v>
      </c>
    </row>
    <row r="21" spans="1:4" s="53" customFormat="1" ht="15.75" thickBot="1" x14ac:dyDescent="0.3">
      <c r="A21" s="51" t="s">
        <v>61</v>
      </c>
      <c r="B21" s="52">
        <v>762.86</v>
      </c>
      <c r="C21" s="51" t="s">
        <v>62</v>
      </c>
      <c r="D21" s="52">
        <v>2</v>
      </c>
    </row>
    <row r="22" spans="1:4" s="53" customFormat="1" ht="15.75" thickBot="1" x14ac:dyDescent="0.3">
      <c r="A22" s="51" t="s">
        <v>63</v>
      </c>
      <c r="B22" s="52">
        <v>1117.43</v>
      </c>
      <c r="C22" s="51" t="s">
        <v>41</v>
      </c>
      <c r="D22" s="52">
        <v>1</v>
      </c>
    </row>
    <row r="23" spans="1:4" s="53" customFormat="1" ht="15.75" thickBot="1" x14ac:dyDescent="0.3">
      <c r="A23" s="51" t="s">
        <v>44</v>
      </c>
      <c r="B23" s="52">
        <v>1254.24</v>
      </c>
      <c r="C23" s="51" t="s">
        <v>5</v>
      </c>
      <c r="D23" s="52">
        <v>9</v>
      </c>
    </row>
    <row r="24" spans="1:4" s="53" customFormat="1" ht="15.75" thickBot="1" x14ac:dyDescent="0.3">
      <c r="A24" s="51" t="s">
        <v>64</v>
      </c>
      <c r="B24" s="52">
        <v>12.07</v>
      </c>
      <c r="C24" s="51" t="s">
        <v>5</v>
      </c>
      <c r="D24" s="52">
        <v>0.1</v>
      </c>
    </row>
    <row r="25" spans="1:4" s="53" customFormat="1" ht="15.75" thickBot="1" x14ac:dyDescent="0.3">
      <c r="A25" s="51" t="s">
        <v>65</v>
      </c>
      <c r="B25" s="52">
        <v>128832</v>
      </c>
      <c r="C25" s="51" t="s">
        <v>62</v>
      </c>
      <c r="D25" s="52">
        <v>1</v>
      </c>
    </row>
    <row r="26" spans="1:4" s="53" customFormat="1" ht="15.75" thickBot="1" x14ac:dyDescent="0.3">
      <c r="A26" s="51" t="s">
        <v>45</v>
      </c>
      <c r="B26" s="52">
        <v>464.72</v>
      </c>
      <c r="C26" s="51" t="s">
        <v>41</v>
      </c>
      <c r="D26" s="52">
        <v>2</v>
      </c>
    </row>
    <row r="27" spans="1:4" s="53" customFormat="1" ht="15.75" thickBot="1" x14ac:dyDescent="0.3">
      <c r="A27" s="51" t="s">
        <v>66</v>
      </c>
      <c r="B27" s="52">
        <v>214.17</v>
      </c>
      <c r="C27" s="51" t="s">
        <v>41</v>
      </c>
      <c r="D27" s="52">
        <v>1</v>
      </c>
    </row>
    <row r="28" spans="1:4" s="53" customFormat="1" ht="15.75" thickBot="1" x14ac:dyDescent="0.3">
      <c r="A28" s="51" t="s">
        <v>67</v>
      </c>
      <c r="B28" s="52">
        <v>4982.3999999999996</v>
      </c>
      <c r="C28" s="51" t="s">
        <v>4</v>
      </c>
      <c r="D28" s="52">
        <v>40</v>
      </c>
    </row>
    <row r="29" spans="1:4" s="53" customFormat="1" ht="15.75" thickBot="1" x14ac:dyDescent="0.3">
      <c r="A29" s="51" t="s">
        <v>68</v>
      </c>
      <c r="B29" s="52">
        <v>1705.31</v>
      </c>
      <c r="C29" s="51" t="s">
        <v>41</v>
      </c>
      <c r="D29" s="52">
        <v>1</v>
      </c>
    </row>
    <row r="30" spans="1:4" s="53" customFormat="1" ht="15.75" thickBot="1" x14ac:dyDescent="0.3">
      <c r="A30" s="51" t="s">
        <v>69</v>
      </c>
      <c r="B30" s="52">
        <v>2584.66</v>
      </c>
      <c r="C30" s="51" t="s">
        <v>41</v>
      </c>
      <c r="D30" s="52">
        <v>2</v>
      </c>
    </row>
    <row r="31" spans="1:4" s="53" customFormat="1" ht="15.75" thickBot="1" x14ac:dyDescent="0.3">
      <c r="A31" s="51" t="s">
        <v>70</v>
      </c>
      <c r="B31" s="52">
        <v>563</v>
      </c>
      <c r="C31" s="51" t="s">
        <v>5</v>
      </c>
      <c r="D31" s="52">
        <v>1</v>
      </c>
    </row>
    <row r="32" spans="1:4" s="53" customFormat="1" ht="15.75" thickBot="1" x14ac:dyDescent="0.3">
      <c r="A32" s="51" t="s">
        <v>71</v>
      </c>
      <c r="B32" s="52">
        <v>1822.4</v>
      </c>
      <c r="C32" s="51" t="s">
        <v>41</v>
      </c>
      <c r="D32" s="52">
        <v>2</v>
      </c>
    </row>
    <row r="33" spans="1:4" s="53" customFormat="1" ht="15.75" thickBot="1" x14ac:dyDescent="0.3">
      <c r="A33" s="51" t="s">
        <v>72</v>
      </c>
      <c r="B33" s="52">
        <v>1863.16</v>
      </c>
      <c r="C33" s="51" t="s">
        <v>41</v>
      </c>
      <c r="D33" s="52">
        <v>2</v>
      </c>
    </row>
    <row r="34" spans="1:4" s="53" customFormat="1" ht="15.75" thickBot="1" x14ac:dyDescent="0.3">
      <c r="A34" s="51" t="s">
        <v>73</v>
      </c>
      <c r="B34" s="52">
        <v>12822.6</v>
      </c>
      <c r="C34" s="51" t="s">
        <v>5</v>
      </c>
      <c r="D34" s="52">
        <v>18060</v>
      </c>
    </row>
    <row r="35" spans="1:4" s="53" customFormat="1" ht="15.75" thickBot="1" x14ac:dyDescent="0.3">
      <c r="A35" s="51" t="s">
        <v>74</v>
      </c>
      <c r="B35" s="52">
        <v>7133.7</v>
      </c>
      <c r="C35" s="51" t="s">
        <v>4</v>
      </c>
      <c r="D35" s="52">
        <v>9030</v>
      </c>
    </row>
    <row r="36" spans="1:4" s="53" customFormat="1" ht="15.75" thickBot="1" x14ac:dyDescent="0.3">
      <c r="A36" s="51" t="s">
        <v>75</v>
      </c>
      <c r="B36" s="52">
        <v>2076.9</v>
      </c>
      <c r="C36" s="51" t="s">
        <v>4</v>
      </c>
      <c r="D36" s="52">
        <v>9030</v>
      </c>
    </row>
    <row r="37" spans="1:4" s="53" customFormat="1" ht="15.75" thickBot="1" x14ac:dyDescent="0.3">
      <c r="A37" s="51" t="s">
        <v>76</v>
      </c>
      <c r="B37" s="52">
        <v>2257.5</v>
      </c>
      <c r="C37" s="51" t="s">
        <v>4</v>
      </c>
      <c r="D37" s="52">
        <v>9030</v>
      </c>
    </row>
    <row r="38" spans="1:4" s="53" customFormat="1" ht="15.75" thickBot="1" x14ac:dyDescent="0.3">
      <c r="A38" s="51" t="s">
        <v>77</v>
      </c>
      <c r="B38" s="52">
        <v>11686.77</v>
      </c>
      <c r="C38" s="51" t="s">
        <v>4</v>
      </c>
      <c r="D38" s="52">
        <v>8787.0499999999993</v>
      </c>
    </row>
    <row r="39" spans="1:4" s="53" customFormat="1" ht="15.75" thickBot="1" x14ac:dyDescent="0.3">
      <c r="A39" s="51" t="s">
        <v>78</v>
      </c>
      <c r="B39" s="52">
        <v>8013.64</v>
      </c>
      <c r="C39" s="51" t="s">
        <v>4</v>
      </c>
      <c r="D39" s="52">
        <v>4827.5</v>
      </c>
    </row>
    <row r="40" spans="1:4" s="53" customFormat="1" ht="15.75" thickBot="1" x14ac:dyDescent="0.3">
      <c r="A40" s="51" t="s">
        <v>79</v>
      </c>
      <c r="B40" s="52">
        <v>22213.31</v>
      </c>
      <c r="C40" s="51" t="s">
        <v>4</v>
      </c>
      <c r="D40" s="52">
        <v>9029.7999999999993</v>
      </c>
    </row>
    <row r="41" spans="1:4" s="53" customFormat="1" ht="15.75" thickBot="1" x14ac:dyDescent="0.3">
      <c r="A41" s="51" t="s">
        <v>80</v>
      </c>
      <c r="B41" s="52">
        <v>24279.09</v>
      </c>
      <c r="C41" s="51" t="s">
        <v>4</v>
      </c>
      <c r="D41" s="52">
        <v>8828.76</v>
      </c>
    </row>
    <row r="42" spans="1:4" s="53" customFormat="1" ht="15.75" thickBot="1" x14ac:dyDescent="0.3">
      <c r="A42" s="51" t="s">
        <v>81</v>
      </c>
      <c r="B42" s="52">
        <v>71337</v>
      </c>
      <c r="C42" s="51" t="s">
        <v>5</v>
      </c>
      <c r="D42" s="52">
        <v>18060</v>
      </c>
    </row>
    <row r="43" spans="1:4" s="53" customFormat="1" ht="15.75" thickBot="1" x14ac:dyDescent="0.3">
      <c r="A43" s="51" t="s">
        <v>82</v>
      </c>
      <c r="B43" s="52">
        <v>37203.599999999999</v>
      </c>
      <c r="C43" s="51" t="s">
        <v>4</v>
      </c>
      <c r="D43" s="52">
        <v>9030</v>
      </c>
    </row>
    <row r="44" spans="1:4" s="53" customFormat="1" ht="15.75" thickBot="1" x14ac:dyDescent="0.3">
      <c r="A44" s="51" t="s">
        <v>83</v>
      </c>
      <c r="B44" s="52">
        <v>2201.42</v>
      </c>
      <c r="C44" s="51" t="s">
        <v>41</v>
      </c>
      <c r="D44" s="52">
        <v>1</v>
      </c>
    </row>
    <row r="45" spans="1:4" s="53" customFormat="1" ht="15.75" thickBot="1" x14ac:dyDescent="0.3">
      <c r="A45" s="51" t="s">
        <v>84</v>
      </c>
      <c r="B45" s="52">
        <v>240.9</v>
      </c>
      <c r="C45" s="51" t="s">
        <v>41</v>
      </c>
      <c r="D45" s="52">
        <v>1</v>
      </c>
    </row>
    <row r="46" spans="1:4" s="53" customFormat="1" ht="15.75" thickBot="1" x14ac:dyDescent="0.3">
      <c r="A46" s="51" t="s">
        <v>85</v>
      </c>
      <c r="B46" s="52">
        <v>685.36</v>
      </c>
      <c r="C46" s="51" t="s">
        <v>41</v>
      </c>
      <c r="D46" s="52">
        <v>4</v>
      </c>
    </row>
    <row r="47" spans="1:4" s="53" customFormat="1" ht="15.75" thickBot="1" x14ac:dyDescent="0.3">
      <c r="A47" s="51" t="s">
        <v>86</v>
      </c>
      <c r="B47" s="52">
        <v>1837.95</v>
      </c>
      <c r="C47" s="51" t="s">
        <v>5</v>
      </c>
      <c r="D47" s="52">
        <v>7.5</v>
      </c>
    </row>
    <row r="48" spans="1:4" s="53" customFormat="1" ht="15.75" thickBot="1" x14ac:dyDescent="0.3">
      <c r="A48" s="51" t="s">
        <v>87</v>
      </c>
      <c r="B48" s="52">
        <v>3582.37</v>
      </c>
      <c r="C48" s="51" t="s">
        <v>41</v>
      </c>
      <c r="D48" s="52">
        <v>1</v>
      </c>
    </row>
    <row r="49" spans="1:4" s="53" customFormat="1" ht="15.75" thickBot="1" x14ac:dyDescent="0.3">
      <c r="A49" s="51" t="s">
        <v>88</v>
      </c>
      <c r="B49" s="52">
        <v>467.49</v>
      </c>
      <c r="C49" s="51" t="s">
        <v>4</v>
      </c>
      <c r="D49" s="52">
        <v>1.1100000000000001</v>
      </c>
    </row>
    <row r="50" spans="1:4" s="53" customFormat="1" ht="15.75" thickBot="1" x14ac:dyDescent="0.3">
      <c r="A50" s="51" t="s">
        <v>89</v>
      </c>
      <c r="B50" s="52">
        <v>722.4</v>
      </c>
      <c r="C50" s="51" t="s">
        <v>4</v>
      </c>
      <c r="D50" s="52">
        <v>9030</v>
      </c>
    </row>
    <row r="51" spans="1:4" s="53" customFormat="1" ht="15.75" thickBot="1" x14ac:dyDescent="0.3">
      <c r="A51" s="51" t="s">
        <v>90</v>
      </c>
      <c r="B51" s="52">
        <v>722.4</v>
      </c>
      <c r="C51" s="51" t="s">
        <v>4</v>
      </c>
      <c r="D51" s="52">
        <v>9030</v>
      </c>
    </row>
    <row r="52" spans="1:4" s="53" customFormat="1" ht="15.75" thickBot="1" x14ac:dyDescent="0.3">
      <c r="A52" s="51" t="s">
        <v>91</v>
      </c>
      <c r="B52" s="52">
        <v>993.3</v>
      </c>
      <c r="C52" s="51" t="s">
        <v>4</v>
      </c>
      <c r="D52" s="52">
        <v>9030</v>
      </c>
    </row>
    <row r="53" spans="1:4" s="53" customFormat="1" ht="15.75" thickBot="1" x14ac:dyDescent="0.3">
      <c r="A53" s="51" t="s">
        <v>92</v>
      </c>
      <c r="B53" s="52">
        <v>993.3</v>
      </c>
      <c r="C53" s="51" t="s">
        <v>4</v>
      </c>
      <c r="D53" s="52">
        <v>9030</v>
      </c>
    </row>
    <row r="54" spans="1:4" ht="15.75" thickBot="1" x14ac:dyDescent="0.3">
      <c r="A54" s="48"/>
      <c r="B54" s="50">
        <f>SUM(B6:B53)</f>
        <v>419463.45000000007</v>
      </c>
      <c r="C54" s="48"/>
      <c r="D54" s="49"/>
    </row>
    <row r="57" spans="1:4" x14ac:dyDescent="0.25">
      <c r="B57" s="36">
        <v>419463.44999999995</v>
      </c>
    </row>
  </sheetData>
  <autoFilter ref="A3:E3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2" max="5" width="12.28515625" customWidth="1"/>
  </cols>
  <sheetData>
    <row r="1" spans="1:8" ht="16.5" x14ac:dyDescent="0.25">
      <c r="A1" s="60"/>
      <c r="B1" s="60"/>
      <c r="C1" s="60"/>
      <c r="D1" s="60"/>
      <c r="E1" s="60"/>
      <c r="F1" s="60"/>
      <c r="G1" s="60"/>
      <c r="H1" s="60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7"/>
      <c r="B3" s="58"/>
      <c r="C3" s="59"/>
      <c r="D3" s="37"/>
      <c r="E3" s="37"/>
      <c r="F3" s="37"/>
      <c r="G3" s="38"/>
      <c r="H3" s="38"/>
    </row>
    <row r="4" spans="1:8" x14ac:dyDescent="0.25">
      <c r="A4" s="39"/>
      <c r="B4" s="40"/>
      <c r="C4" s="61"/>
      <c r="D4" s="61"/>
      <c r="E4" s="61"/>
      <c r="F4" s="61"/>
      <c r="G4" s="61"/>
      <c r="H4" s="62"/>
    </row>
    <row r="5" spans="1:8" x14ac:dyDescent="0.25">
      <c r="A5" s="37"/>
      <c r="B5" s="58"/>
      <c r="C5" s="59"/>
      <c r="D5" s="41"/>
      <c r="E5" s="41"/>
      <c r="F5" s="42"/>
      <c r="G5" s="43"/>
      <c r="H5" s="43"/>
    </row>
    <row r="6" spans="1:8" x14ac:dyDescent="0.25">
      <c r="A6" s="37"/>
      <c r="B6" s="58"/>
      <c r="C6" s="59"/>
      <c r="D6" s="41"/>
      <c r="E6" s="41"/>
      <c r="F6" s="42"/>
      <c r="G6" s="43"/>
      <c r="H6" s="43"/>
    </row>
    <row r="7" spans="1:8" x14ac:dyDescent="0.25">
      <c r="A7" s="37"/>
      <c r="B7" s="58"/>
      <c r="C7" s="59"/>
      <c r="D7" s="41"/>
      <c r="E7" s="41"/>
      <c r="F7" s="42"/>
      <c r="G7" s="43"/>
      <c r="H7" s="43"/>
    </row>
    <row r="8" spans="1:8" x14ac:dyDescent="0.25">
      <c r="A8" s="37"/>
      <c r="B8" s="58"/>
      <c r="C8" s="59"/>
      <c r="D8" s="41"/>
      <c r="E8" s="41"/>
      <c r="F8" s="42"/>
      <c r="G8" s="43"/>
      <c r="H8" s="43"/>
    </row>
    <row r="9" spans="1:8" x14ac:dyDescent="0.25">
      <c r="A9" s="37"/>
      <c r="B9" s="58"/>
      <c r="C9" s="59"/>
      <c r="D9" s="41"/>
      <c r="E9" s="41"/>
      <c r="F9" s="42"/>
      <c r="G9" s="43"/>
      <c r="H9" s="43"/>
    </row>
    <row r="10" spans="1:8" x14ac:dyDescent="0.25">
      <c r="A10" s="37"/>
      <c r="B10" s="58"/>
      <c r="C10" s="59"/>
      <c r="D10" s="41"/>
      <c r="E10" s="41"/>
      <c r="F10" s="42"/>
      <c r="G10" s="43"/>
      <c r="H10" s="43"/>
    </row>
    <row r="11" spans="1:8" x14ac:dyDescent="0.25">
      <c r="A11" s="37"/>
      <c r="B11" s="58"/>
      <c r="C11" s="59"/>
      <c r="D11" s="41"/>
      <c r="E11" s="41"/>
      <c r="F11" s="42"/>
      <c r="G11" s="43"/>
      <c r="H11" s="43"/>
    </row>
    <row r="12" spans="1:8" x14ac:dyDescent="0.25">
      <c r="A12" s="37"/>
      <c r="B12" s="58"/>
      <c r="C12" s="59"/>
      <c r="D12" s="41"/>
      <c r="E12" s="41"/>
      <c r="F12" s="42"/>
      <c r="G12" s="43"/>
      <c r="H12" s="43"/>
    </row>
    <row r="13" spans="1:8" x14ac:dyDescent="0.25">
      <c r="A13" s="37"/>
      <c r="B13" s="58"/>
      <c r="C13" s="59"/>
      <c r="D13" s="41"/>
      <c r="E13" s="41"/>
      <c r="F13" s="42"/>
      <c r="G13" s="43"/>
      <c r="H13" s="43"/>
    </row>
    <row r="14" spans="1:8" x14ac:dyDescent="0.25">
      <c r="A14" s="37"/>
      <c r="B14" s="58"/>
      <c r="C14" s="59"/>
      <c r="D14" s="41"/>
      <c r="E14" s="41"/>
      <c r="F14" s="42"/>
      <c r="G14" s="43"/>
      <c r="H14" s="43"/>
    </row>
    <row r="15" spans="1:8" x14ac:dyDescent="0.25">
      <c r="A15" s="37"/>
      <c r="B15" s="58"/>
      <c r="C15" s="59"/>
      <c r="D15" s="41"/>
      <c r="E15" s="41"/>
      <c r="F15" s="42"/>
      <c r="G15" s="43"/>
      <c r="H15" s="43"/>
    </row>
    <row r="16" spans="1:8" x14ac:dyDescent="0.25">
      <c r="A16" s="37"/>
      <c r="B16" s="58"/>
      <c r="C16" s="59"/>
      <c r="D16" s="41"/>
      <c r="E16" s="41"/>
      <c r="F16" s="42"/>
      <c r="G16" s="43"/>
      <c r="H16" s="43"/>
    </row>
    <row r="17" spans="1:8" x14ac:dyDescent="0.25">
      <c r="A17" s="63"/>
      <c r="B17" s="64"/>
      <c r="C17" s="65"/>
      <c r="D17" s="44"/>
      <c r="E17" s="44"/>
      <c r="F17" s="45"/>
      <c r="G17" s="43"/>
      <c r="H17" s="43"/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Кирова, д. 5</vt:lpstr>
      <vt:lpstr>Работы 2020</vt:lpstr>
      <vt:lpstr>Справка</vt:lpstr>
      <vt:lpstr>'Кирова, д. 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2019-02-25T02:08:26Z</cp:lastPrinted>
  <dcterms:created xsi:type="dcterms:W3CDTF">2016-03-18T02:51:51Z</dcterms:created>
  <dcterms:modified xsi:type="dcterms:W3CDTF">2021-03-09T07:56:16Z</dcterms:modified>
</cp:coreProperties>
</file>