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Батарейный, д. 8" sheetId="1" r:id="rId1"/>
    <sheet name="Работы 2020" sheetId="2" r:id="rId2"/>
    <sheet name="Справка" sheetId="3" r:id="rId3"/>
  </sheets>
  <externalReferences>
    <externalReference r:id="rId4"/>
  </externalReferences>
  <definedNames>
    <definedName name="_xlnm._FilterDatabase" localSheetId="1" hidden="1">'Работы 2020'!$A$3:$E$44</definedName>
    <definedName name="_xlnm.Print_Area" localSheetId="0">'Батарейный, д. 8'!$A$1:$D$76</definedName>
  </definedNames>
  <calcPr calcId="145621"/>
</workbook>
</file>

<file path=xl/calcChain.xml><?xml version="1.0" encoding="utf-8"?>
<calcChain xmlns="http://schemas.openxmlformats.org/spreadsheetml/2006/main">
  <c r="B75" i="1" l="1"/>
  <c r="B18" i="1"/>
  <c r="B63" i="1" l="1"/>
  <c r="B55" i="1"/>
  <c r="B37" i="1"/>
  <c r="B27" i="1"/>
  <c r="B50" i="2"/>
  <c r="B12" i="1" l="1"/>
  <c r="B7" i="1"/>
  <c r="B59" i="1"/>
  <c r="B20" i="1"/>
  <c r="B9" i="1" l="1"/>
  <c r="B8" i="1" s="1"/>
  <c r="B10" i="1" s="1"/>
  <c r="B15" i="1" l="1"/>
  <c r="B73" i="1" s="1"/>
  <c r="H73" i="1" s="1"/>
  <c r="B71" i="1"/>
  <c r="B70" i="1" s="1"/>
  <c r="B74" i="1" l="1"/>
  <c r="B76" i="1" s="1"/>
</calcChain>
</file>

<file path=xl/sharedStrings.xml><?xml version="1.0" encoding="utf-8"?>
<sst xmlns="http://schemas.openxmlformats.org/spreadsheetml/2006/main" count="245" uniqueCount="102">
  <si>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</si>
  <si>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</si>
  <si>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</si>
  <si>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</si>
  <si>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</si>
  <si>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</si>
  <si>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</si>
  <si>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</si>
  <si>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</si>
  <si>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</si>
  <si>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</si>
  <si>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</si>
  <si>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</si>
  <si>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</si>
  <si>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</si>
  <si>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</si>
  <si>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</si>
  <si>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</si>
  <si>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</si>
  <si>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</si>
  <si>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</si>
  <si>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</si>
  <si>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</si>
  <si>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</si>
  <si>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</si>
  <si>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</si>
  <si>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</si>
  <si>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</si>
  <si>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</si>
  <si>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Выезд а/машины по заявке</t>
  </si>
  <si>
    <t>выезд</t>
  </si>
  <si>
    <t xml:space="preserve">Годовая фактическая стоимость работ (услуг) </t>
  </si>
  <si>
    <t>Адрес: Батарейный мкр., д. 8</t>
  </si>
  <si>
    <t>Старшие по дому</t>
  </si>
  <si>
    <t>сброс воздуха со стояков отопления</t>
  </si>
  <si>
    <t>Кол-во</t>
  </si>
  <si>
    <t>Ед.изм</t>
  </si>
  <si>
    <t>Наименование работ</t>
  </si>
  <si>
    <t xml:space="preserve">По адресу БАТАРЕЙНЫЙ мкр д.8                                           </t>
  </si>
  <si>
    <t>Доходы по дому:</t>
  </si>
  <si>
    <t>Расходы по снятию показаний с ИПУ по электроэнергии</t>
  </si>
  <si>
    <t>шт.</t>
  </si>
  <si>
    <t>кг</t>
  </si>
  <si>
    <t>узел</t>
  </si>
  <si>
    <t>Очистка канализационной сети</t>
  </si>
  <si>
    <t>дом</t>
  </si>
  <si>
    <t>Смена вентиля до 20 мм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</si>
  <si>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</si>
  <si>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</si>
  <si>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>Cуммa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</si>
  <si>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</si>
  <si>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</si>
  <si>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</si>
  <si>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Завоз песка на песочницы детских площадок</t>
  </si>
  <si>
    <t>м3</t>
  </si>
  <si>
    <t>Завоз плодородной земли (чернозем) позаявочно</t>
  </si>
  <si>
    <t>Замена сборок д.20 с устр-м сбросника на водогаз-х трубах с прим.свар.</t>
  </si>
  <si>
    <t>Замена электрической лампы накаливания</t>
  </si>
  <si>
    <t>Замена электропатрона с материалами при открытой арматуре</t>
  </si>
  <si>
    <t>Исполнение заявок не связаных с ремонтом</t>
  </si>
  <si>
    <t>Масляная окраска с последующей теплоизоляцией (пенофол) теплового узла</t>
  </si>
  <si>
    <t>Масляная окраска с последующей теплоизоляцией (пенофол) элеваторных уз</t>
  </si>
  <si>
    <t>Навеска замка (крабовый)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</si>
  <si>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</si>
  <si>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</si>
  <si>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Осмотр подвала</t>
  </si>
  <si>
    <t>1 дом</t>
  </si>
  <si>
    <t>Отключение отопления</t>
  </si>
  <si>
    <t>Очистка подвала мкр.Батарейный, 8</t>
  </si>
  <si>
    <t>Очистка труб ХВС, ГВС</t>
  </si>
  <si>
    <t>Покраска, изоляция труб отопления Бат.8</t>
  </si>
  <si>
    <t>Протяжка контактов на электроприборах</t>
  </si>
  <si>
    <t>Прочистка вентиляции</t>
  </si>
  <si>
    <t>Прочистка секций водоподогревателя</t>
  </si>
  <si>
    <t>Секция</t>
  </si>
  <si>
    <t>Ремонт радиаторов</t>
  </si>
  <si>
    <t>100 рад</t>
  </si>
  <si>
    <t>Содержание ДРС 1,2 кв. 2020 г. коэф. 0,8</t>
  </si>
  <si>
    <t>Содержание ДРС 3,4 кв. 2020 г. коэф.0,8;0,85;0,9;1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</si>
  <si>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</si>
  <si>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</si>
  <si>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</si>
  <si>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</si>
  <si>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</si>
  <si>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</si>
  <si>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Устранение свищей хомутами</t>
  </si>
  <si>
    <t>Устройство бетонных полов толщиной 10 см</t>
  </si>
  <si>
    <t>Утепление вентпродухов изовером и монтажной пеной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</si>
  <si>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</si>
  <si>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</si>
  <si>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</si>
  <si>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</si>
  <si>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смена труб ГВС и ХВС  д.20 ПП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</si>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</sst>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2" borderId="6" applyNumberFormat="0" applyAlignment="0" applyProtection="0"/>
    <xf numFmtId="0" fontId="25" fillId="0" borderId="7" applyNumberFormat="0" applyFill="0" applyAlignment="0" applyProtection="0"/>
    <xf numFmtId="0" fontId="26" fillId="8" borderId="8" applyNumberFormat="0" applyAlignment="0" applyProtection="0"/>
    <xf numFmtId="0" fontId="27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28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9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9" fillId="33" borderId="0" applyNumberFormat="0" applyBorder="0" applyAlignment="0" applyProtection="0"/>
  </cellStyleXfs>
  <cellXfs count="64">
    <xf numFmtId="0" fontId="0" fillId="0" borderId="0" xfId="0"/>
    <xf numFmtId="0" fontId="2" fillId="0" borderId="0" xfId="0" applyFont="1" applyFill="1"/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left" vertical="center"/>
    </xf>
    <xf numFmtId="43" fontId="15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3" fontId="6" fillId="0" borderId="2" xfId="3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4" fontId="6" fillId="0" borderId="2" xfId="3" applyNumberFormat="1" applyFont="1" applyFill="1" applyBorder="1" applyAlignment="1">
      <alignment horizontal="right" vertical="center"/>
    </xf>
    <xf numFmtId="4" fontId="6" fillId="0" borderId="2" xfId="3" applyNumberFormat="1" applyFont="1" applyFill="1" applyBorder="1" applyAlignment="1">
      <alignment horizontal="right"/>
    </xf>
    <xf numFmtId="4" fontId="8" fillId="0" borderId="2" xfId="3" applyNumberFormat="1" applyFont="1" applyFill="1" applyBorder="1" applyAlignment="1">
      <alignment horizontal="right" vertical="center"/>
    </xf>
    <xf numFmtId="4" fontId="12" fillId="0" borderId="2" xfId="3" applyNumberFormat="1" applyFont="1" applyFill="1" applyBorder="1" applyAlignment="1">
      <alignment horizontal="right" vertical="center" wrapText="1"/>
    </xf>
    <xf numFmtId="4" fontId="14" fillId="0" borderId="2" xfId="3" applyNumberFormat="1" applyFont="1" applyFill="1" applyBorder="1" applyAlignment="1">
      <alignment horizontal="right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31" fillId="34" borderId="11" xfId="0" applyNumberFormat="1" applyFont="1" applyFill="1" applyBorder="1" applyAlignment="1" applyProtection="1">
      <alignment horizontal="center" vertical="top" wrapText="1"/>
    </xf>
    <xf numFmtId="0" fontId="31" fillId="34" borderId="11" xfId="0" applyNumberFormat="1" applyFont="1" applyFill="1" applyBorder="1" applyAlignment="1" applyProtection="1">
      <alignment horizontal="left" vertical="center" wrapText="1"/>
    </xf>
    <xf numFmtId="0" fontId="31" fillId="34" borderId="12" xfId="0" applyNumberFormat="1" applyFont="1" applyFill="1" applyBorder="1" applyAlignment="1" applyProtection="1">
      <alignment horizontal="left" vertical="center" wrapText="1"/>
    </xf>
    <xf numFmtId="4" fontId="31" fillId="34" borderId="11" xfId="0" applyNumberFormat="1" applyFont="1" applyFill="1" applyBorder="1" applyAlignment="1" applyProtection="1">
      <alignment horizontal="center" vertical="top" wrapText="1"/>
    </xf>
    <xf numFmtId="2" fontId="31" fillId="34" borderId="11" xfId="0" applyNumberFormat="1" applyFont="1" applyFill="1" applyBorder="1" applyAlignment="1" applyProtection="1">
      <alignment horizontal="center" vertical="top" wrapText="1"/>
    </xf>
    <xf numFmtId="0" fontId="31" fillId="34" borderId="11" xfId="0" applyNumberFormat="1" applyFont="1" applyFill="1" applyBorder="1" applyAlignment="1" applyProtection="1">
      <alignment horizontal="center" vertical="center" wrapText="1"/>
    </xf>
    <xf numFmtId="4" fontId="31" fillId="34" borderId="11" xfId="0" applyNumberFormat="1" applyFont="1" applyFill="1" applyBorder="1" applyAlignment="1" applyProtection="1">
      <alignment horizontal="center" vertical="center" wrapText="1"/>
    </xf>
    <xf numFmtId="2" fontId="31" fillId="34" borderId="1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49" fontId="0" fillId="0" borderId="15" xfId="0" applyNumberFormat="1" applyFill="1" applyBorder="1"/>
    <xf numFmtId="164" fontId="0" fillId="0" borderId="15" xfId="0" applyNumberFormat="1" applyFill="1" applyBorder="1"/>
    <xf numFmtId="164" fontId="13" fillId="0" borderId="15" xfId="0" applyNumberFormat="1" applyFont="1" applyFill="1" applyBorder="1"/>
    <xf numFmtId="49" fontId="0" fillId="3" borderId="15" xfId="0" applyNumberFormat="1" applyFill="1" applyBorder="1"/>
    <xf numFmtId="164" fontId="0" fillId="3" borderId="15" xfId="0" applyNumberFormat="1" applyFill="1" applyBorder="1"/>
    <xf numFmtId="0" fontId="0" fillId="3" borderId="0" xfId="0" applyFill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1" fillId="34" borderId="12" xfId="0" applyNumberFormat="1" applyFont="1" applyFill="1" applyBorder="1" applyAlignment="1" applyProtection="1">
      <alignment horizontal="center" vertical="top" wrapText="1"/>
    </xf>
    <xf numFmtId="0" fontId="31" fillId="34" borderId="13" xfId="0" applyNumberFormat="1" applyFont="1" applyFill="1" applyBorder="1" applyAlignment="1" applyProtection="1">
      <alignment horizontal="center" vertical="top" wrapText="1"/>
    </xf>
    <xf numFmtId="0" fontId="31" fillId="34" borderId="12" xfId="0" applyNumberFormat="1" applyFont="1" applyFill="1" applyBorder="1" applyAlignment="1" applyProtection="1">
      <alignment horizontal="center" vertical="center" wrapText="1"/>
    </xf>
    <xf numFmtId="0" fontId="31" fillId="34" borderId="14" xfId="0" applyNumberFormat="1" applyFont="1" applyFill="1" applyBorder="1" applyAlignment="1" applyProtection="1">
      <alignment horizontal="center" vertical="center" wrapText="1"/>
    </xf>
    <xf numFmtId="0" fontId="31" fillId="34" borderId="13" xfId="0" applyNumberFormat="1" applyFont="1" applyFill="1" applyBorder="1" applyAlignment="1" applyProtection="1">
      <alignment horizontal="center" vertical="center" wrapText="1"/>
    </xf>
    <xf numFmtId="0" fontId="30" fillId="34" borderId="0" xfId="0" applyNumberFormat="1" applyFont="1" applyFill="1" applyBorder="1" applyAlignment="1" applyProtection="1">
      <alignment horizontal="center" vertical="top" wrapText="1"/>
    </xf>
    <xf numFmtId="0" fontId="31" fillId="34" borderId="14" xfId="0" applyNumberFormat="1" applyFont="1" applyFill="1" applyBorder="1" applyAlignment="1" applyProtection="1">
      <alignment horizontal="left" vertical="center" wrapText="1"/>
    </xf>
    <xf numFmtId="0" fontId="31" fillId="34" borderId="13" xfId="0" applyNumberFormat="1" applyFont="1" applyFill="1" applyBorder="1" applyAlignment="1" applyProtection="1">
      <alignment horizontal="left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6"/>
  <sheetViews>
    <sheetView tabSelected="1" workbookViewId="0">
      <pane ySplit="3" topLeftCell="A67" activePane="bottomLeft" state="frozen"/>
      <selection pane="bottomLeft" activeCell="H21" sqref="H21"/>
    </sheetView>
  </sheetViews>
  <sheetFormatPr defaultRowHeight="15" x14ac:dyDescent="0.25"/>
  <cols>
    <col min="1" max="1" width="72.7109375" style="5" customWidth="1"/>
    <col min="2" max="2" width="18.28515625" style="7" customWidth="1"/>
    <col min="3" max="3" width="11" style="3" customWidth="1"/>
    <col min="4" max="4" width="14.2851562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3.5" customHeight="1" x14ac:dyDescent="0.25">
      <c r="A1" s="52" t="s">
        <v>7</v>
      </c>
      <c r="B1" s="52"/>
      <c r="C1" s="52"/>
      <c r="D1" s="52"/>
    </row>
    <row r="2" spans="1:4" s="8" customFormat="1" ht="15.75" x14ac:dyDescent="0.25">
      <c r="A2" s="27" t="s">
        <v>32</v>
      </c>
      <c r="B2" s="54" t="s">
        <v>93</v>
      </c>
      <c r="C2" s="54"/>
      <c r="D2" s="54"/>
    </row>
    <row r="3" spans="1:4" ht="57" x14ac:dyDescent="0.25">
      <c r="A3" s="9" t="s">
        <v>2</v>
      </c>
      <c r="B3" s="10" t="s">
        <v>31</v>
      </c>
      <c r="C3" s="11" t="s">
        <v>0</v>
      </c>
      <c r="D3" s="33" t="s">
        <v>1</v>
      </c>
    </row>
    <row r="4" spans="1:4" x14ac:dyDescent="0.25">
      <c r="A4" s="55" t="s">
        <v>39</v>
      </c>
      <c r="B4" s="55"/>
      <c r="C4" s="55"/>
      <c r="D4" s="55"/>
    </row>
    <row r="5" spans="1:4" x14ac:dyDescent="0.25">
      <c r="A5" s="13" t="s">
        <v>94</v>
      </c>
      <c r="B5" s="31">
        <v>1387600.54</v>
      </c>
      <c r="C5" s="44" t="s">
        <v>47</v>
      </c>
      <c r="D5" s="12"/>
    </row>
    <row r="6" spans="1:4" x14ac:dyDescent="0.25">
      <c r="A6" s="13" t="s">
        <v>95</v>
      </c>
      <c r="B6" s="31">
        <v>1584767.74</v>
      </c>
      <c r="C6" s="44" t="s">
        <v>47</v>
      </c>
      <c r="D6" s="12"/>
    </row>
    <row r="7" spans="1:4" x14ac:dyDescent="0.25">
      <c r="A7" s="13" t="s">
        <v>96</v>
      </c>
      <c r="B7" s="31">
        <f>B6-B5</f>
        <v>197167.19999999995</v>
      </c>
      <c r="C7" s="44" t="s">
        <v>47</v>
      </c>
      <c r="D7" s="12"/>
    </row>
    <row r="8" spans="1:4" x14ac:dyDescent="0.25">
      <c r="A8" s="14" t="s">
        <v>8</v>
      </c>
      <c r="B8" s="31">
        <f>B9</f>
        <v>13543.68</v>
      </c>
      <c r="C8" s="44" t="s">
        <v>47</v>
      </c>
      <c r="D8" s="12"/>
    </row>
    <row r="9" spans="1:4" x14ac:dyDescent="0.25">
      <c r="A9" s="15" t="s">
        <v>9</v>
      </c>
      <c r="B9" s="32">
        <f>600*12+528.64*12</f>
        <v>13543.68</v>
      </c>
      <c r="C9" s="18" t="s">
        <v>47</v>
      </c>
      <c r="D9" s="16"/>
    </row>
    <row r="10" spans="1:4" x14ac:dyDescent="0.25">
      <c r="A10" s="17" t="s">
        <v>97</v>
      </c>
      <c r="B10" s="28">
        <f>B5+B8-B9</f>
        <v>1387600.54</v>
      </c>
      <c r="C10" s="44" t="s">
        <v>47</v>
      </c>
      <c r="D10" s="19"/>
    </row>
    <row r="11" spans="1:4" x14ac:dyDescent="0.25">
      <c r="A11" s="53" t="s">
        <v>10</v>
      </c>
      <c r="B11" s="53"/>
      <c r="C11" s="53"/>
      <c r="D11" s="53"/>
    </row>
    <row r="12" spans="1:4" ht="15.75" thickBot="1" x14ac:dyDescent="0.3">
      <c r="A12" s="20" t="s">
        <v>11</v>
      </c>
      <c r="B12" s="28">
        <f>B13+B14</f>
        <v>236192.76</v>
      </c>
      <c r="C12" s="44" t="s">
        <v>47</v>
      </c>
      <c r="D12" s="19"/>
    </row>
    <row r="13" spans="1:4" s="35" customFormat="1" ht="15.75" thickBot="1" x14ac:dyDescent="0.3">
      <c r="A13" s="46" t="s">
        <v>83</v>
      </c>
      <c r="B13" s="47">
        <v>115608.6</v>
      </c>
      <c r="C13" s="46" t="s">
        <v>5</v>
      </c>
      <c r="D13" s="47">
        <v>29268</v>
      </c>
    </row>
    <row r="14" spans="1:4" s="35" customFormat="1" ht="15.75" thickBot="1" x14ac:dyDescent="0.3">
      <c r="A14" s="46" t="s">
        <v>84</v>
      </c>
      <c r="B14" s="47">
        <v>120584.16</v>
      </c>
      <c r="C14" s="46" t="s">
        <v>4</v>
      </c>
      <c r="D14" s="47">
        <v>29268</v>
      </c>
    </row>
    <row r="15" spans="1:4" ht="29.25" thickBot="1" x14ac:dyDescent="0.3">
      <c r="A15" s="20" t="s">
        <v>12</v>
      </c>
      <c r="B15" s="28">
        <f>B17+B16</f>
        <v>109958.95999999999</v>
      </c>
      <c r="C15" s="44" t="s">
        <v>47</v>
      </c>
      <c r="D15" s="19"/>
    </row>
    <row r="16" spans="1:4" s="35" customFormat="1" ht="15.75" thickBot="1" x14ac:dyDescent="0.3">
      <c r="A16" s="46" t="s">
        <v>79</v>
      </c>
      <c r="B16" s="47">
        <v>54331.14</v>
      </c>
      <c r="C16" s="46" t="s">
        <v>4</v>
      </c>
      <c r="D16" s="47">
        <v>32729.599999999999</v>
      </c>
    </row>
    <row r="17" spans="1:4" s="35" customFormat="1" ht="15.75" thickBot="1" x14ac:dyDescent="0.3">
      <c r="A17" s="46" t="s">
        <v>80</v>
      </c>
      <c r="B17" s="47">
        <v>55627.82</v>
      </c>
      <c r="C17" s="46" t="s">
        <v>4</v>
      </c>
      <c r="D17" s="47">
        <v>29277.8</v>
      </c>
    </row>
    <row r="18" spans="1:4" ht="15.75" thickBot="1" x14ac:dyDescent="0.3">
      <c r="A18" s="20" t="s">
        <v>13</v>
      </c>
      <c r="B18" s="28">
        <f>B19</f>
        <v>14227.4</v>
      </c>
      <c r="C18" s="44" t="s">
        <v>47</v>
      </c>
      <c r="D18" s="22"/>
    </row>
    <row r="19" spans="1:4" s="35" customFormat="1" ht="15.75" thickBot="1" x14ac:dyDescent="0.3">
      <c r="A19" s="46" t="s">
        <v>50</v>
      </c>
      <c r="B19" s="47">
        <v>14227.4</v>
      </c>
      <c r="C19" s="46" t="s">
        <v>14</v>
      </c>
      <c r="D19" s="47">
        <v>220</v>
      </c>
    </row>
    <row r="20" spans="1:4" ht="29.25" thickBot="1" x14ac:dyDescent="0.3">
      <c r="A20" s="20" t="s">
        <v>15</v>
      </c>
      <c r="B20" s="28">
        <f>SUM(B21:B26)</f>
        <v>59414.04</v>
      </c>
      <c r="C20" s="44" t="s">
        <v>47</v>
      </c>
      <c r="D20" s="19"/>
    </row>
    <row r="21" spans="1:4" s="35" customFormat="1" ht="15.75" thickBot="1" x14ac:dyDescent="0.3">
      <c r="A21" s="46" t="s">
        <v>88</v>
      </c>
      <c r="B21" s="47">
        <v>2634.12</v>
      </c>
      <c r="C21" s="46" t="s">
        <v>4</v>
      </c>
      <c r="D21" s="47">
        <v>29268</v>
      </c>
    </row>
    <row r="22" spans="1:4" s="35" customFormat="1" ht="15.75" thickBot="1" x14ac:dyDescent="0.3">
      <c r="A22" s="46" t="s">
        <v>89</v>
      </c>
      <c r="B22" s="47">
        <v>2634.12</v>
      </c>
      <c r="C22" s="46" t="s">
        <v>4</v>
      </c>
      <c r="D22" s="47">
        <v>29268</v>
      </c>
    </row>
    <row r="23" spans="1:4" s="35" customFormat="1" ht="15.75" thickBot="1" x14ac:dyDescent="0.3">
      <c r="A23" s="46" t="s">
        <v>90</v>
      </c>
      <c r="B23" s="47">
        <v>24292.44</v>
      </c>
      <c r="C23" s="46" t="s">
        <v>4</v>
      </c>
      <c r="D23" s="47">
        <v>29268</v>
      </c>
    </row>
    <row r="24" spans="1:4" s="35" customFormat="1" ht="15.75" thickBot="1" x14ac:dyDescent="0.3">
      <c r="A24" s="46" t="s">
        <v>91</v>
      </c>
      <c r="B24" s="47">
        <v>24292.44</v>
      </c>
      <c r="C24" s="46" t="s">
        <v>4</v>
      </c>
      <c r="D24" s="47">
        <v>29268</v>
      </c>
    </row>
    <row r="25" spans="1:4" s="35" customFormat="1" ht="15.75" thickBot="1" x14ac:dyDescent="0.3">
      <c r="A25" s="46" t="s">
        <v>51</v>
      </c>
      <c r="B25" s="47">
        <v>2926.8</v>
      </c>
      <c r="C25" s="46" t="s">
        <v>4</v>
      </c>
      <c r="D25" s="47">
        <v>29268</v>
      </c>
    </row>
    <row r="26" spans="1:4" s="35" customFormat="1" ht="15.75" thickBot="1" x14ac:dyDescent="0.3">
      <c r="A26" s="46" t="s">
        <v>52</v>
      </c>
      <c r="B26" s="47">
        <v>2634.12</v>
      </c>
      <c r="C26" s="46" t="s">
        <v>4</v>
      </c>
      <c r="D26" s="47">
        <v>29268</v>
      </c>
    </row>
    <row r="27" spans="1:4" ht="43.5" thickBot="1" x14ac:dyDescent="0.3">
      <c r="A27" s="20" t="s">
        <v>16</v>
      </c>
      <c r="B27" s="29">
        <f>SUM(B28:B36)</f>
        <v>243165.02999999997</v>
      </c>
      <c r="C27" s="44" t="s">
        <v>47</v>
      </c>
      <c r="D27" s="23"/>
    </row>
    <row r="28" spans="1:4" s="35" customFormat="1" ht="15.75" thickBot="1" x14ac:dyDescent="0.3">
      <c r="A28" s="46" t="s">
        <v>70</v>
      </c>
      <c r="B28" s="47">
        <v>221544</v>
      </c>
      <c r="C28" s="46" t="s">
        <v>66</v>
      </c>
      <c r="D28" s="47">
        <v>1</v>
      </c>
    </row>
    <row r="29" spans="1:4" s="35" customFormat="1" ht="15.75" thickBot="1" x14ac:dyDescent="0.3">
      <c r="A29" s="46" t="s">
        <v>71</v>
      </c>
      <c r="B29" s="47">
        <v>464.72</v>
      </c>
      <c r="C29" s="46" t="s">
        <v>41</v>
      </c>
      <c r="D29" s="47">
        <v>2</v>
      </c>
    </row>
    <row r="30" spans="1:4" s="35" customFormat="1" ht="15.75" thickBot="1" x14ac:dyDescent="0.3">
      <c r="A30" s="46" t="s">
        <v>86</v>
      </c>
      <c r="B30" s="47">
        <v>3765.28</v>
      </c>
      <c r="C30" s="46" t="s">
        <v>4</v>
      </c>
      <c r="D30" s="47">
        <v>2</v>
      </c>
    </row>
    <row r="31" spans="1:4" s="35" customFormat="1" ht="15.75" thickBot="1" x14ac:dyDescent="0.3">
      <c r="A31" s="46" t="s">
        <v>57</v>
      </c>
      <c r="B31" s="47">
        <v>79.400000000000006</v>
      </c>
      <c r="C31" s="46" t="s">
        <v>41</v>
      </c>
      <c r="D31" s="47">
        <v>1</v>
      </c>
    </row>
    <row r="32" spans="1:4" s="35" customFormat="1" ht="15.75" thickBot="1" x14ac:dyDescent="0.3">
      <c r="A32" s="46" t="s">
        <v>58</v>
      </c>
      <c r="B32" s="47">
        <v>230.61</v>
      </c>
      <c r="C32" s="46" t="s">
        <v>41</v>
      </c>
      <c r="D32" s="47">
        <v>1</v>
      </c>
    </row>
    <row r="33" spans="1:5" s="35" customFormat="1" ht="15.75" thickBot="1" x14ac:dyDescent="0.3">
      <c r="A33" s="46" t="s">
        <v>59</v>
      </c>
      <c r="B33" s="47">
        <v>232.36</v>
      </c>
      <c r="C33" s="46" t="s">
        <v>41</v>
      </c>
      <c r="D33" s="47">
        <v>1</v>
      </c>
    </row>
    <row r="34" spans="1:5" s="35" customFormat="1" ht="15.75" thickBot="1" x14ac:dyDescent="0.3">
      <c r="A34" s="46" t="s">
        <v>60</v>
      </c>
      <c r="B34" s="47">
        <v>12295.08</v>
      </c>
      <c r="C34" s="46" t="s">
        <v>43</v>
      </c>
      <c r="D34" s="47">
        <v>1</v>
      </c>
    </row>
    <row r="35" spans="1:5" s="35" customFormat="1" ht="15.75" thickBot="1" x14ac:dyDescent="0.3">
      <c r="A35" s="46" t="s">
        <v>61</v>
      </c>
      <c r="B35" s="47">
        <v>3553.44</v>
      </c>
      <c r="C35" s="46" t="s">
        <v>43</v>
      </c>
      <c r="D35" s="47">
        <v>1</v>
      </c>
    </row>
    <row r="36" spans="1:5" s="35" customFormat="1" ht="15.75" thickBot="1" x14ac:dyDescent="0.3">
      <c r="A36" s="46" t="s">
        <v>62</v>
      </c>
      <c r="B36" s="47">
        <v>1000.14</v>
      </c>
      <c r="C36" s="46" t="s">
        <v>41</v>
      </c>
      <c r="D36" s="47">
        <v>3</v>
      </c>
    </row>
    <row r="37" spans="1:5" ht="43.5" thickBot="1" x14ac:dyDescent="0.3">
      <c r="A37" s="20" t="s">
        <v>17</v>
      </c>
      <c r="B37" s="28">
        <f>SUM(B38:B51)</f>
        <v>50448.24</v>
      </c>
      <c r="C37" s="44" t="s">
        <v>47</v>
      </c>
      <c r="D37" s="19"/>
      <c r="E37" s="4" t="s">
        <v>3</v>
      </c>
    </row>
    <row r="38" spans="1:5" s="35" customFormat="1" ht="15.75" thickBot="1" x14ac:dyDescent="0.3">
      <c r="A38" s="46" t="s">
        <v>65</v>
      </c>
      <c r="B38" s="47">
        <v>381.43</v>
      </c>
      <c r="C38" s="46" t="s">
        <v>66</v>
      </c>
      <c r="D38" s="47">
        <v>1</v>
      </c>
    </row>
    <row r="39" spans="1:5" s="35" customFormat="1" ht="15.75" thickBot="1" x14ac:dyDescent="0.3">
      <c r="A39" s="46" t="s">
        <v>67</v>
      </c>
      <c r="B39" s="47">
        <v>1117.43</v>
      </c>
      <c r="C39" s="46" t="s">
        <v>41</v>
      </c>
      <c r="D39" s="47">
        <v>1</v>
      </c>
    </row>
    <row r="40" spans="1:5" s="35" customFormat="1" ht="15.75" thickBot="1" x14ac:dyDescent="0.3">
      <c r="A40" s="46" t="s">
        <v>44</v>
      </c>
      <c r="B40" s="47">
        <v>1532.96</v>
      </c>
      <c r="C40" s="46" t="s">
        <v>5</v>
      </c>
      <c r="D40" s="47">
        <v>11</v>
      </c>
    </row>
    <row r="41" spans="1:5" s="35" customFormat="1" ht="15.75" thickBot="1" x14ac:dyDescent="0.3">
      <c r="A41" s="46" t="s">
        <v>68</v>
      </c>
      <c r="B41" s="47">
        <v>22414.36</v>
      </c>
      <c r="C41" s="46" t="s">
        <v>45</v>
      </c>
      <c r="D41" s="47">
        <v>1</v>
      </c>
    </row>
    <row r="42" spans="1:5" s="35" customFormat="1" ht="15.75" thickBot="1" x14ac:dyDescent="0.3">
      <c r="A42" s="46" t="s">
        <v>69</v>
      </c>
      <c r="B42" s="47">
        <v>24.14</v>
      </c>
      <c r="C42" s="46" t="s">
        <v>5</v>
      </c>
      <c r="D42" s="47">
        <v>0.2</v>
      </c>
    </row>
    <row r="43" spans="1:5" s="35" customFormat="1" ht="15.75" thickBot="1" x14ac:dyDescent="0.3">
      <c r="A43" s="46" t="s">
        <v>73</v>
      </c>
      <c r="B43" s="47">
        <v>14283.92</v>
      </c>
      <c r="C43" s="46" t="s">
        <v>74</v>
      </c>
      <c r="D43" s="47">
        <v>8</v>
      </c>
    </row>
    <row r="44" spans="1:5" s="35" customFormat="1" ht="15.75" thickBot="1" x14ac:dyDescent="0.3">
      <c r="A44" s="46" t="s">
        <v>75</v>
      </c>
      <c r="B44" s="47">
        <v>280.05</v>
      </c>
      <c r="C44" s="46" t="s">
        <v>76</v>
      </c>
      <c r="D44" s="47">
        <v>0.01</v>
      </c>
    </row>
    <row r="45" spans="1:5" s="35" customFormat="1" ht="15.75" thickBot="1" x14ac:dyDescent="0.3">
      <c r="A45" s="46" t="s">
        <v>46</v>
      </c>
      <c r="B45" s="47">
        <v>1219.98</v>
      </c>
      <c r="C45" s="46" t="s">
        <v>41</v>
      </c>
      <c r="D45" s="47">
        <v>2</v>
      </c>
    </row>
    <row r="46" spans="1:5" s="35" customFormat="1" ht="15.75" thickBot="1" x14ac:dyDescent="0.3">
      <c r="A46" s="46" t="s">
        <v>34</v>
      </c>
      <c r="B46" s="47">
        <v>621.53</v>
      </c>
      <c r="C46" s="46" t="s">
        <v>19</v>
      </c>
      <c r="D46" s="47">
        <v>1</v>
      </c>
    </row>
    <row r="47" spans="1:5" s="35" customFormat="1" ht="15.75" thickBot="1" x14ac:dyDescent="0.3">
      <c r="A47" s="46" t="s">
        <v>92</v>
      </c>
      <c r="B47" s="47">
        <v>160.5</v>
      </c>
      <c r="C47" s="46" t="s">
        <v>5</v>
      </c>
      <c r="D47" s="47">
        <v>0.1</v>
      </c>
    </row>
    <row r="48" spans="1:5" s="35" customFormat="1" ht="15.75" thickBot="1" x14ac:dyDescent="0.3">
      <c r="A48" s="46" t="s">
        <v>85</v>
      </c>
      <c r="B48" s="47">
        <v>171.34</v>
      </c>
      <c r="C48" s="46" t="s">
        <v>41</v>
      </c>
      <c r="D48" s="47">
        <v>1</v>
      </c>
    </row>
    <row r="49" spans="1:4" s="35" customFormat="1" ht="15.75" thickBot="1" x14ac:dyDescent="0.3">
      <c r="A49" s="46" t="s">
        <v>18</v>
      </c>
      <c r="B49" s="47">
        <v>1618.72</v>
      </c>
      <c r="C49" s="46" t="s">
        <v>19</v>
      </c>
      <c r="D49" s="47">
        <v>2</v>
      </c>
    </row>
    <row r="50" spans="1:4" s="35" customFormat="1" ht="15.75" thickBot="1" x14ac:dyDescent="0.3">
      <c r="A50" s="46" t="s">
        <v>56</v>
      </c>
      <c r="B50" s="47">
        <v>950.38</v>
      </c>
      <c r="C50" s="46" t="s">
        <v>41</v>
      </c>
      <c r="D50" s="47">
        <v>1</v>
      </c>
    </row>
    <row r="51" spans="1:4" s="35" customFormat="1" ht="15.75" thickBot="1" x14ac:dyDescent="0.3">
      <c r="A51" s="46" t="s">
        <v>29</v>
      </c>
      <c r="B51" s="47">
        <v>5671.5</v>
      </c>
      <c r="C51" s="46" t="s">
        <v>30</v>
      </c>
      <c r="D51" s="47">
        <v>10</v>
      </c>
    </row>
    <row r="52" spans="1:4" ht="28.5" x14ac:dyDescent="0.25">
      <c r="A52" s="20" t="s">
        <v>20</v>
      </c>
      <c r="B52" s="28">
        <v>0</v>
      </c>
      <c r="C52" s="44" t="s">
        <v>47</v>
      </c>
      <c r="D52" s="19"/>
    </row>
    <row r="53" spans="1:4" ht="28.5" x14ac:dyDescent="0.25">
      <c r="A53" s="20" t="s">
        <v>21</v>
      </c>
      <c r="B53" s="28">
        <v>0</v>
      </c>
      <c r="C53" s="44" t="s">
        <v>47</v>
      </c>
      <c r="D53" s="19"/>
    </row>
    <row r="54" spans="1:4" x14ac:dyDescent="0.25">
      <c r="A54" s="20" t="s">
        <v>22</v>
      </c>
      <c r="B54" s="28">
        <v>0</v>
      </c>
      <c r="C54" s="44" t="s">
        <v>47</v>
      </c>
      <c r="D54" s="19"/>
    </row>
    <row r="55" spans="1:4" ht="29.25" thickBot="1" x14ac:dyDescent="0.3">
      <c r="A55" s="20" t="s">
        <v>23</v>
      </c>
      <c r="B55" s="28">
        <f>SUM(B56:B57)</f>
        <v>1151.47</v>
      </c>
      <c r="C55" s="44" t="s">
        <v>47</v>
      </c>
      <c r="D55" s="19"/>
    </row>
    <row r="56" spans="1:4" s="35" customFormat="1" ht="15.75" thickBot="1" x14ac:dyDescent="0.3">
      <c r="A56" s="46" t="s">
        <v>72</v>
      </c>
      <c r="B56" s="47">
        <v>826.56</v>
      </c>
      <c r="C56" s="46" t="s">
        <v>5</v>
      </c>
      <c r="D56" s="47">
        <v>3</v>
      </c>
    </row>
    <row r="57" spans="1:4" s="35" customFormat="1" ht="15.75" thickBot="1" x14ac:dyDescent="0.3">
      <c r="A57" s="46" t="s">
        <v>87</v>
      </c>
      <c r="B57" s="47">
        <v>324.91000000000003</v>
      </c>
      <c r="C57" s="46" t="s">
        <v>41</v>
      </c>
      <c r="D57" s="47">
        <v>1</v>
      </c>
    </row>
    <row r="58" spans="1:4" ht="28.5" x14ac:dyDescent="0.25">
      <c r="A58" s="20" t="s">
        <v>24</v>
      </c>
      <c r="B58" s="28">
        <v>0</v>
      </c>
      <c r="C58" s="44" t="s">
        <v>47</v>
      </c>
      <c r="D58" s="19"/>
    </row>
    <row r="59" spans="1:4" ht="29.25" thickBot="1" x14ac:dyDescent="0.3">
      <c r="A59" s="20" t="s">
        <v>25</v>
      </c>
      <c r="B59" s="28">
        <f>B60+B61</f>
        <v>54438.479999999996</v>
      </c>
      <c r="C59" s="44" t="s">
        <v>47</v>
      </c>
      <c r="D59" s="19"/>
    </row>
    <row r="60" spans="1:4" s="35" customFormat="1" ht="15.75" thickBot="1" x14ac:dyDescent="0.3">
      <c r="A60" s="46" t="s">
        <v>77</v>
      </c>
      <c r="B60" s="47">
        <v>26341.200000000001</v>
      </c>
      <c r="C60" s="46" t="s">
        <v>5</v>
      </c>
      <c r="D60" s="47">
        <v>29268</v>
      </c>
    </row>
    <row r="61" spans="1:4" s="35" customFormat="1" ht="15.75" thickBot="1" x14ac:dyDescent="0.3">
      <c r="A61" s="46" t="s">
        <v>78</v>
      </c>
      <c r="B61" s="47">
        <v>28097.279999999999</v>
      </c>
      <c r="C61" s="46" t="s">
        <v>4</v>
      </c>
      <c r="D61" s="47">
        <v>29268</v>
      </c>
    </row>
    <row r="62" spans="1:4" ht="28.5" x14ac:dyDescent="0.25">
      <c r="A62" s="20" t="s">
        <v>26</v>
      </c>
      <c r="B62" s="28">
        <v>0</v>
      </c>
      <c r="C62" s="18"/>
      <c r="D62" s="19"/>
    </row>
    <row r="63" spans="1:4" ht="57.75" thickBot="1" x14ac:dyDescent="0.3">
      <c r="A63" s="20" t="s">
        <v>27</v>
      </c>
      <c r="B63" s="28">
        <f>SUM(B64:B69)</f>
        <v>172082</v>
      </c>
      <c r="C63" s="44" t="s">
        <v>47</v>
      </c>
      <c r="D63" s="19"/>
    </row>
    <row r="64" spans="1:4" s="35" customFormat="1" ht="15.75" thickBot="1" x14ac:dyDescent="0.3">
      <c r="A64" s="46" t="s">
        <v>63</v>
      </c>
      <c r="B64" s="47">
        <v>497.56</v>
      </c>
      <c r="C64" s="46" t="s">
        <v>4</v>
      </c>
      <c r="D64" s="47">
        <v>29268</v>
      </c>
    </row>
    <row r="65" spans="1:8" s="35" customFormat="1" ht="15.75" thickBot="1" x14ac:dyDescent="0.3">
      <c r="A65" s="46" t="s">
        <v>64</v>
      </c>
      <c r="B65" s="47">
        <v>497.56</v>
      </c>
      <c r="C65" s="46" t="s">
        <v>4</v>
      </c>
      <c r="D65" s="47">
        <v>29268</v>
      </c>
    </row>
    <row r="66" spans="1:8" s="35" customFormat="1" ht="15.75" thickBot="1" x14ac:dyDescent="0.3">
      <c r="A66" s="46" t="s">
        <v>81</v>
      </c>
      <c r="B66" s="47">
        <v>83656.960000000006</v>
      </c>
      <c r="C66" s="46" t="s">
        <v>4</v>
      </c>
      <c r="D66" s="47">
        <v>34145.699999999997</v>
      </c>
    </row>
    <row r="67" spans="1:8" s="35" customFormat="1" ht="15.75" thickBot="1" x14ac:dyDescent="0.3">
      <c r="A67" s="46" t="s">
        <v>82</v>
      </c>
      <c r="B67" s="47">
        <v>80513.95</v>
      </c>
      <c r="C67" s="46" t="s">
        <v>4</v>
      </c>
      <c r="D67" s="47">
        <v>29277.8</v>
      </c>
    </row>
    <row r="68" spans="1:8" s="35" customFormat="1" ht="15.75" thickBot="1" x14ac:dyDescent="0.3">
      <c r="A68" s="46" t="s">
        <v>53</v>
      </c>
      <c r="B68" s="47">
        <v>1865.47</v>
      </c>
      <c r="C68" s="46" t="s">
        <v>54</v>
      </c>
      <c r="D68" s="47">
        <v>0.6</v>
      </c>
    </row>
    <row r="69" spans="1:8" s="35" customFormat="1" ht="15.75" thickBot="1" x14ac:dyDescent="0.3">
      <c r="A69" s="46" t="s">
        <v>55</v>
      </c>
      <c r="B69" s="47">
        <v>5050.5</v>
      </c>
      <c r="C69" s="46" t="s">
        <v>42</v>
      </c>
      <c r="D69" s="47">
        <v>650</v>
      </c>
    </row>
    <row r="70" spans="1:8" x14ac:dyDescent="0.25">
      <c r="A70" s="20" t="s">
        <v>28</v>
      </c>
      <c r="B70" s="28">
        <f>B71+B72</f>
        <v>19276.440000000002</v>
      </c>
      <c r="C70" s="44" t="s">
        <v>47</v>
      </c>
      <c r="D70" s="19"/>
    </row>
    <row r="71" spans="1:8" ht="30" x14ac:dyDescent="0.25">
      <c r="A71" s="24" t="s">
        <v>40</v>
      </c>
      <c r="B71" s="30">
        <f>D71*5*12</f>
        <v>4560</v>
      </c>
      <c r="C71" s="25" t="s">
        <v>6</v>
      </c>
      <c r="D71" s="21">
        <v>76</v>
      </c>
    </row>
    <row r="72" spans="1:8" x14ac:dyDescent="0.25">
      <c r="A72" s="24" t="s">
        <v>33</v>
      </c>
      <c r="B72" s="30">
        <v>14716.44</v>
      </c>
      <c r="C72" s="18" t="s">
        <v>47</v>
      </c>
      <c r="D72" s="21"/>
    </row>
    <row r="73" spans="1:8" x14ac:dyDescent="0.25">
      <c r="A73" s="17" t="s">
        <v>98</v>
      </c>
      <c r="B73" s="28">
        <f>B12+B15+B18+B20+B27+B37+B52+B53+B54+B55+B58+B59+B62+B63</f>
        <v>941078.37999999989</v>
      </c>
      <c r="C73" s="44" t="s">
        <v>47</v>
      </c>
      <c r="D73" s="19"/>
      <c r="H73" s="1" t="e">
        <f>B73='[1]Работы 2020'!C44</f>
        <v>#REF!</v>
      </c>
    </row>
    <row r="74" spans="1:8" x14ac:dyDescent="0.25">
      <c r="A74" s="17" t="s">
        <v>99</v>
      </c>
      <c r="B74" s="28">
        <f>B73*1.2+B70</f>
        <v>1148570.4959999998</v>
      </c>
      <c r="C74" s="44" t="s">
        <v>47</v>
      </c>
      <c r="D74" s="19"/>
    </row>
    <row r="75" spans="1:8" x14ac:dyDescent="0.25">
      <c r="A75" s="17" t="s">
        <v>100</v>
      </c>
      <c r="B75" s="28">
        <f>B5+B8-B74</f>
        <v>252573.72400000016</v>
      </c>
      <c r="C75" s="44" t="s">
        <v>47</v>
      </c>
      <c r="D75" s="19"/>
    </row>
    <row r="76" spans="1:8" ht="28.5" x14ac:dyDescent="0.25">
      <c r="A76" s="20" t="s">
        <v>101</v>
      </c>
      <c r="B76" s="28">
        <f>B75+B7</f>
        <v>449740.92400000012</v>
      </c>
      <c r="C76" s="44" t="s">
        <v>47</v>
      </c>
      <c r="D76" s="26"/>
    </row>
  </sheetData>
  <sheetProtection formatCells="0" formatColumns="0" formatRows="0" sort="0" autoFilter="0" pivotTables="0"/>
  <mergeCells count="4">
    <mergeCell ref="A1:D1"/>
    <mergeCell ref="A11:D11"/>
    <mergeCell ref="B2:D2"/>
    <mergeCell ref="A4:D4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52"/>
  <sheetViews>
    <sheetView workbookViewId="0">
      <pane ySplit="3" topLeftCell="A28" activePane="bottomLeft" state="frozen"/>
      <selection pane="bottomLeft" activeCell="B52" sqref="B52"/>
    </sheetView>
  </sheetViews>
  <sheetFormatPr defaultRowHeight="15" x14ac:dyDescent="0.25"/>
  <cols>
    <col min="1" max="1" width="70.5703125" style="35" customWidth="1"/>
    <col min="2" max="2" width="12.5703125" style="35" customWidth="1"/>
    <col min="3" max="3" width="20.5703125" style="35" customWidth="1"/>
    <col min="4" max="4" width="12.5703125" style="35" customWidth="1"/>
    <col min="5" max="16384" width="9.140625" style="35"/>
  </cols>
  <sheetData>
    <row r="2" spans="1:4" x14ac:dyDescent="0.25">
      <c r="A2" s="35" t="s">
        <v>48</v>
      </c>
    </row>
    <row r="3" spans="1:4" x14ac:dyDescent="0.25">
      <c r="A3" s="35" t="s">
        <v>38</v>
      </c>
    </row>
    <row r="4" spans="1:4" ht="15.75" thickBot="1" x14ac:dyDescent="0.3"/>
    <row r="5" spans="1:4" ht="15.75" thickBot="1" x14ac:dyDescent="0.3">
      <c r="A5" s="45" t="s">
        <v>37</v>
      </c>
      <c r="B5" s="45" t="s">
        <v>49</v>
      </c>
      <c r="C5" s="45" t="s">
        <v>36</v>
      </c>
      <c r="D5" s="45" t="s">
        <v>35</v>
      </c>
    </row>
    <row r="6" spans="1:4" s="51" customFormat="1" ht="15.75" thickBot="1" x14ac:dyDescent="0.3">
      <c r="A6" s="49" t="s">
        <v>50</v>
      </c>
      <c r="B6" s="50">
        <v>14227.4</v>
      </c>
      <c r="C6" s="49" t="s">
        <v>14</v>
      </c>
      <c r="D6" s="50">
        <v>220</v>
      </c>
    </row>
    <row r="7" spans="1:4" s="51" customFormat="1" ht="15.75" thickBot="1" x14ac:dyDescent="0.3">
      <c r="A7" s="49" t="s">
        <v>29</v>
      </c>
      <c r="B7" s="50">
        <v>5671.5</v>
      </c>
      <c r="C7" s="49" t="s">
        <v>30</v>
      </c>
      <c r="D7" s="50">
        <v>10</v>
      </c>
    </row>
    <row r="8" spans="1:4" s="51" customFormat="1" ht="15.75" thickBot="1" x14ac:dyDescent="0.3">
      <c r="A8" s="49" t="s">
        <v>51</v>
      </c>
      <c r="B8" s="50">
        <v>2926.8</v>
      </c>
      <c r="C8" s="49" t="s">
        <v>4</v>
      </c>
      <c r="D8" s="50">
        <v>29268</v>
      </c>
    </row>
    <row r="9" spans="1:4" s="51" customFormat="1" ht="15.75" thickBot="1" x14ac:dyDescent="0.3">
      <c r="A9" s="49" t="s">
        <v>52</v>
      </c>
      <c r="B9" s="50">
        <v>2634.12</v>
      </c>
      <c r="C9" s="49" t="s">
        <v>4</v>
      </c>
      <c r="D9" s="50">
        <v>29268</v>
      </c>
    </row>
    <row r="10" spans="1:4" s="51" customFormat="1" ht="15.75" thickBot="1" x14ac:dyDescent="0.3">
      <c r="A10" s="49" t="s">
        <v>53</v>
      </c>
      <c r="B10" s="50">
        <v>1865.47</v>
      </c>
      <c r="C10" s="49" t="s">
        <v>54</v>
      </c>
      <c r="D10" s="50">
        <v>0.6</v>
      </c>
    </row>
    <row r="11" spans="1:4" s="51" customFormat="1" ht="15.75" thickBot="1" x14ac:dyDescent="0.3">
      <c r="A11" s="49" t="s">
        <v>55</v>
      </c>
      <c r="B11" s="50">
        <v>5050.5</v>
      </c>
      <c r="C11" s="49" t="s">
        <v>42</v>
      </c>
      <c r="D11" s="50">
        <v>650</v>
      </c>
    </row>
    <row r="12" spans="1:4" s="51" customFormat="1" ht="15.75" thickBot="1" x14ac:dyDescent="0.3">
      <c r="A12" s="49" t="s">
        <v>18</v>
      </c>
      <c r="B12" s="50">
        <v>1618.72</v>
      </c>
      <c r="C12" s="49" t="s">
        <v>19</v>
      </c>
      <c r="D12" s="50">
        <v>2</v>
      </c>
    </row>
    <row r="13" spans="1:4" s="51" customFormat="1" ht="15.75" thickBot="1" x14ac:dyDescent="0.3">
      <c r="A13" s="49" t="s">
        <v>56</v>
      </c>
      <c r="B13" s="50">
        <v>950.38</v>
      </c>
      <c r="C13" s="49" t="s">
        <v>41</v>
      </c>
      <c r="D13" s="50">
        <v>1</v>
      </c>
    </row>
    <row r="14" spans="1:4" s="51" customFormat="1" ht="15.75" thickBot="1" x14ac:dyDescent="0.3">
      <c r="A14" s="49" t="s">
        <v>57</v>
      </c>
      <c r="B14" s="50">
        <v>79.400000000000006</v>
      </c>
      <c r="C14" s="49" t="s">
        <v>41</v>
      </c>
      <c r="D14" s="50">
        <v>1</v>
      </c>
    </row>
    <row r="15" spans="1:4" s="51" customFormat="1" ht="15.75" thickBot="1" x14ac:dyDescent="0.3">
      <c r="A15" s="49" t="s">
        <v>58</v>
      </c>
      <c r="B15" s="50">
        <v>230.61</v>
      </c>
      <c r="C15" s="49" t="s">
        <v>41</v>
      </c>
      <c r="D15" s="50">
        <v>1</v>
      </c>
    </row>
    <row r="16" spans="1:4" s="51" customFormat="1" ht="15.75" thickBot="1" x14ac:dyDescent="0.3">
      <c r="A16" s="49" t="s">
        <v>59</v>
      </c>
      <c r="B16" s="50">
        <v>232.36</v>
      </c>
      <c r="C16" s="49" t="s">
        <v>41</v>
      </c>
      <c r="D16" s="50">
        <v>1</v>
      </c>
    </row>
    <row r="17" spans="1:4" s="51" customFormat="1" ht="15.75" thickBot="1" x14ac:dyDescent="0.3">
      <c r="A17" s="49" t="s">
        <v>60</v>
      </c>
      <c r="B17" s="50">
        <v>12295.08</v>
      </c>
      <c r="C17" s="49" t="s">
        <v>43</v>
      </c>
      <c r="D17" s="50">
        <v>1</v>
      </c>
    </row>
    <row r="18" spans="1:4" s="51" customFormat="1" ht="15.75" thickBot="1" x14ac:dyDescent="0.3">
      <c r="A18" s="49" t="s">
        <v>61</v>
      </c>
      <c r="B18" s="50">
        <v>3553.44</v>
      </c>
      <c r="C18" s="49" t="s">
        <v>43</v>
      </c>
      <c r="D18" s="50">
        <v>1</v>
      </c>
    </row>
    <row r="19" spans="1:4" s="51" customFormat="1" ht="15.75" thickBot="1" x14ac:dyDescent="0.3">
      <c r="A19" s="49" t="s">
        <v>62</v>
      </c>
      <c r="B19" s="50">
        <v>1000.14</v>
      </c>
      <c r="C19" s="49" t="s">
        <v>41</v>
      </c>
      <c r="D19" s="50">
        <v>3</v>
      </c>
    </row>
    <row r="20" spans="1:4" s="51" customFormat="1" ht="15.75" thickBot="1" x14ac:dyDescent="0.3">
      <c r="A20" s="49" t="s">
        <v>63</v>
      </c>
      <c r="B20" s="50">
        <v>497.56</v>
      </c>
      <c r="C20" s="49" t="s">
        <v>4</v>
      </c>
      <c r="D20" s="50">
        <v>29268</v>
      </c>
    </row>
    <row r="21" spans="1:4" s="51" customFormat="1" ht="15.75" thickBot="1" x14ac:dyDescent="0.3">
      <c r="A21" s="49" t="s">
        <v>64</v>
      </c>
      <c r="B21" s="50">
        <v>497.56</v>
      </c>
      <c r="C21" s="49" t="s">
        <v>4</v>
      </c>
      <c r="D21" s="50">
        <v>29268</v>
      </c>
    </row>
    <row r="22" spans="1:4" s="51" customFormat="1" ht="15.75" thickBot="1" x14ac:dyDescent="0.3">
      <c r="A22" s="49" t="s">
        <v>65</v>
      </c>
      <c r="B22" s="50">
        <v>381.43</v>
      </c>
      <c r="C22" s="49" t="s">
        <v>66</v>
      </c>
      <c r="D22" s="50">
        <v>1</v>
      </c>
    </row>
    <row r="23" spans="1:4" s="51" customFormat="1" ht="15.75" thickBot="1" x14ac:dyDescent="0.3">
      <c r="A23" s="49" t="s">
        <v>67</v>
      </c>
      <c r="B23" s="50">
        <v>1117.43</v>
      </c>
      <c r="C23" s="49" t="s">
        <v>41</v>
      </c>
      <c r="D23" s="50">
        <v>1</v>
      </c>
    </row>
    <row r="24" spans="1:4" s="51" customFormat="1" ht="15.75" thickBot="1" x14ac:dyDescent="0.3">
      <c r="A24" s="49" t="s">
        <v>44</v>
      </c>
      <c r="B24" s="50">
        <v>1532.96</v>
      </c>
      <c r="C24" s="49" t="s">
        <v>5</v>
      </c>
      <c r="D24" s="50">
        <v>11</v>
      </c>
    </row>
    <row r="25" spans="1:4" s="51" customFormat="1" ht="15.75" thickBot="1" x14ac:dyDescent="0.3">
      <c r="A25" s="49" t="s">
        <v>68</v>
      </c>
      <c r="B25" s="50">
        <v>22414.36</v>
      </c>
      <c r="C25" s="49" t="s">
        <v>45</v>
      </c>
      <c r="D25" s="50">
        <v>1</v>
      </c>
    </row>
    <row r="26" spans="1:4" s="51" customFormat="1" ht="15.75" thickBot="1" x14ac:dyDescent="0.3">
      <c r="A26" s="49" t="s">
        <v>69</v>
      </c>
      <c r="B26" s="50">
        <v>24.14</v>
      </c>
      <c r="C26" s="49" t="s">
        <v>5</v>
      </c>
      <c r="D26" s="50">
        <v>0.2</v>
      </c>
    </row>
    <row r="27" spans="1:4" s="51" customFormat="1" ht="15.75" thickBot="1" x14ac:dyDescent="0.3">
      <c r="A27" s="49" t="s">
        <v>70</v>
      </c>
      <c r="B27" s="50">
        <v>221544</v>
      </c>
      <c r="C27" s="49" t="s">
        <v>66</v>
      </c>
      <c r="D27" s="50">
        <v>1</v>
      </c>
    </row>
    <row r="28" spans="1:4" s="51" customFormat="1" ht="15.75" thickBot="1" x14ac:dyDescent="0.3">
      <c r="A28" s="49" t="s">
        <v>71</v>
      </c>
      <c r="B28" s="50">
        <v>464.72</v>
      </c>
      <c r="C28" s="49" t="s">
        <v>41</v>
      </c>
      <c r="D28" s="50">
        <v>2</v>
      </c>
    </row>
    <row r="29" spans="1:4" s="51" customFormat="1" ht="15.75" thickBot="1" x14ac:dyDescent="0.3">
      <c r="A29" s="49" t="s">
        <v>72</v>
      </c>
      <c r="B29" s="50">
        <v>826.56</v>
      </c>
      <c r="C29" s="49" t="s">
        <v>5</v>
      </c>
      <c r="D29" s="50">
        <v>3</v>
      </c>
    </row>
    <row r="30" spans="1:4" s="51" customFormat="1" ht="15.75" thickBot="1" x14ac:dyDescent="0.3">
      <c r="A30" s="49" t="s">
        <v>73</v>
      </c>
      <c r="B30" s="50">
        <v>14283.92</v>
      </c>
      <c r="C30" s="49" t="s">
        <v>74</v>
      </c>
      <c r="D30" s="50">
        <v>8</v>
      </c>
    </row>
    <row r="31" spans="1:4" s="51" customFormat="1" ht="15.75" thickBot="1" x14ac:dyDescent="0.3">
      <c r="A31" s="49" t="s">
        <v>75</v>
      </c>
      <c r="B31" s="50">
        <v>280.05</v>
      </c>
      <c r="C31" s="49" t="s">
        <v>76</v>
      </c>
      <c r="D31" s="50">
        <v>0.01</v>
      </c>
    </row>
    <row r="32" spans="1:4" s="51" customFormat="1" ht="15.75" thickBot="1" x14ac:dyDescent="0.3">
      <c r="A32" s="49" t="s">
        <v>46</v>
      </c>
      <c r="B32" s="50">
        <v>1219.98</v>
      </c>
      <c r="C32" s="49" t="s">
        <v>41</v>
      </c>
      <c r="D32" s="50">
        <v>2</v>
      </c>
    </row>
    <row r="33" spans="1:4" s="51" customFormat="1" ht="15.75" thickBot="1" x14ac:dyDescent="0.3">
      <c r="A33" s="49" t="s">
        <v>77</v>
      </c>
      <c r="B33" s="50">
        <v>26341.200000000001</v>
      </c>
      <c r="C33" s="49" t="s">
        <v>5</v>
      </c>
      <c r="D33" s="50">
        <v>29268</v>
      </c>
    </row>
    <row r="34" spans="1:4" s="51" customFormat="1" ht="15.75" thickBot="1" x14ac:dyDescent="0.3">
      <c r="A34" s="49" t="s">
        <v>78</v>
      </c>
      <c r="B34" s="50">
        <v>28097.279999999999</v>
      </c>
      <c r="C34" s="49" t="s">
        <v>4</v>
      </c>
      <c r="D34" s="50">
        <v>29268</v>
      </c>
    </row>
    <row r="35" spans="1:4" s="51" customFormat="1" ht="15.75" thickBot="1" x14ac:dyDescent="0.3">
      <c r="A35" s="49" t="s">
        <v>79</v>
      </c>
      <c r="B35" s="50">
        <v>54331.14</v>
      </c>
      <c r="C35" s="49" t="s">
        <v>4</v>
      </c>
      <c r="D35" s="50">
        <v>32729.599999999999</v>
      </c>
    </row>
    <row r="36" spans="1:4" s="51" customFormat="1" ht="15.75" thickBot="1" x14ac:dyDescent="0.3">
      <c r="A36" s="49" t="s">
        <v>80</v>
      </c>
      <c r="B36" s="50">
        <v>55627.82</v>
      </c>
      <c r="C36" s="49" t="s">
        <v>4</v>
      </c>
      <c r="D36" s="50">
        <v>29277.8</v>
      </c>
    </row>
    <row r="37" spans="1:4" s="51" customFormat="1" ht="15.75" thickBot="1" x14ac:dyDescent="0.3">
      <c r="A37" s="49" t="s">
        <v>81</v>
      </c>
      <c r="B37" s="50">
        <v>83656.960000000006</v>
      </c>
      <c r="C37" s="49" t="s">
        <v>4</v>
      </c>
      <c r="D37" s="50">
        <v>34145.699999999997</v>
      </c>
    </row>
    <row r="38" spans="1:4" s="51" customFormat="1" ht="15.75" thickBot="1" x14ac:dyDescent="0.3">
      <c r="A38" s="49" t="s">
        <v>82</v>
      </c>
      <c r="B38" s="50">
        <v>80513.95</v>
      </c>
      <c r="C38" s="49" t="s">
        <v>4</v>
      </c>
      <c r="D38" s="50">
        <v>29277.8</v>
      </c>
    </row>
    <row r="39" spans="1:4" s="51" customFormat="1" ht="15.75" thickBot="1" x14ac:dyDescent="0.3">
      <c r="A39" s="49" t="s">
        <v>83</v>
      </c>
      <c r="B39" s="50">
        <v>115608.6</v>
      </c>
      <c r="C39" s="49" t="s">
        <v>5</v>
      </c>
      <c r="D39" s="50">
        <v>29268</v>
      </c>
    </row>
    <row r="40" spans="1:4" s="51" customFormat="1" ht="15.75" thickBot="1" x14ac:dyDescent="0.3">
      <c r="A40" s="49" t="s">
        <v>84</v>
      </c>
      <c r="B40" s="50">
        <v>120584.16</v>
      </c>
      <c r="C40" s="49" t="s">
        <v>4</v>
      </c>
      <c r="D40" s="50">
        <v>29268</v>
      </c>
    </row>
    <row r="41" spans="1:4" s="51" customFormat="1" ht="15.75" thickBot="1" x14ac:dyDescent="0.3">
      <c r="A41" s="49" t="s">
        <v>85</v>
      </c>
      <c r="B41" s="50">
        <v>171.34</v>
      </c>
      <c r="C41" s="49" t="s">
        <v>41</v>
      </c>
      <c r="D41" s="50">
        <v>1</v>
      </c>
    </row>
    <row r="42" spans="1:4" s="51" customFormat="1" ht="15.75" thickBot="1" x14ac:dyDescent="0.3">
      <c r="A42" s="49" t="s">
        <v>86</v>
      </c>
      <c r="B42" s="50">
        <v>3765.28</v>
      </c>
      <c r="C42" s="49" t="s">
        <v>4</v>
      </c>
      <c r="D42" s="50">
        <v>2</v>
      </c>
    </row>
    <row r="43" spans="1:4" s="51" customFormat="1" ht="15.75" thickBot="1" x14ac:dyDescent="0.3">
      <c r="A43" s="49" t="s">
        <v>87</v>
      </c>
      <c r="B43" s="50">
        <v>324.91000000000003</v>
      </c>
      <c r="C43" s="49" t="s">
        <v>41</v>
      </c>
      <c r="D43" s="50">
        <v>1</v>
      </c>
    </row>
    <row r="44" spans="1:4" s="51" customFormat="1" ht="15.75" thickBot="1" x14ac:dyDescent="0.3">
      <c r="A44" s="49" t="s">
        <v>88</v>
      </c>
      <c r="B44" s="50">
        <v>2634.12</v>
      </c>
      <c r="C44" s="49" t="s">
        <v>4</v>
      </c>
      <c r="D44" s="50">
        <v>29268</v>
      </c>
    </row>
    <row r="45" spans="1:4" s="51" customFormat="1" ht="15.75" thickBot="1" x14ac:dyDescent="0.3">
      <c r="A45" s="49" t="s">
        <v>89</v>
      </c>
      <c r="B45" s="50">
        <v>2634.12</v>
      </c>
      <c r="C45" s="49" t="s">
        <v>4</v>
      </c>
      <c r="D45" s="50">
        <v>29268</v>
      </c>
    </row>
    <row r="46" spans="1:4" s="51" customFormat="1" ht="15.75" thickBot="1" x14ac:dyDescent="0.3">
      <c r="A46" s="49" t="s">
        <v>90</v>
      </c>
      <c r="B46" s="50">
        <v>24292.44</v>
      </c>
      <c r="C46" s="49" t="s">
        <v>4</v>
      </c>
      <c r="D46" s="50">
        <v>29268</v>
      </c>
    </row>
    <row r="47" spans="1:4" s="51" customFormat="1" ht="15.75" thickBot="1" x14ac:dyDescent="0.3">
      <c r="A47" s="49" t="s">
        <v>91</v>
      </c>
      <c r="B47" s="50">
        <v>24292.44</v>
      </c>
      <c r="C47" s="49" t="s">
        <v>4</v>
      </c>
      <c r="D47" s="50">
        <v>29268</v>
      </c>
    </row>
    <row r="48" spans="1:4" s="51" customFormat="1" ht="15.75" thickBot="1" x14ac:dyDescent="0.3">
      <c r="A48" s="49" t="s">
        <v>34</v>
      </c>
      <c r="B48" s="50">
        <v>621.53</v>
      </c>
      <c r="C48" s="49" t="s">
        <v>19</v>
      </c>
      <c r="D48" s="50">
        <v>1</v>
      </c>
    </row>
    <row r="49" spans="1:4" s="51" customFormat="1" ht="15.75" thickBot="1" x14ac:dyDescent="0.3">
      <c r="A49" s="49" t="s">
        <v>92</v>
      </c>
      <c r="B49" s="50">
        <v>160.5</v>
      </c>
      <c r="C49" s="49" t="s">
        <v>5</v>
      </c>
      <c r="D49" s="50">
        <v>0.1</v>
      </c>
    </row>
    <row r="50" spans="1:4" ht="15.75" thickBot="1" x14ac:dyDescent="0.3">
      <c r="A50" s="46"/>
      <c r="B50" s="48">
        <f>SUM(B6:B49)</f>
        <v>941078.37999999989</v>
      </c>
      <c r="C50" s="46"/>
      <c r="D50" s="47"/>
    </row>
    <row r="52" spans="1:4" x14ac:dyDescent="0.25">
      <c r="A52" s="51"/>
      <c r="B52" s="35">
        <v>941078.37999999989</v>
      </c>
    </row>
  </sheetData>
  <autoFilter ref="A3:E4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XFD1048576"/>
    </sheetView>
  </sheetViews>
  <sheetFormatPr defaultRowHeight="15" x14ac:dyDescent="0.25"/>
  <cols>
    <col min="1" max="3" width="12" customWidth="1"/>
    <col min="4" max="5" width="13.5703125" customWidth="1"/>
    <col min="6" max="6" width="12" customWidth="1"/>
    <col min="7" max="8" width="13.85546875" customWidth="1"/>
  </cols>
  <sheetData>
    <row r="1" spans="1:8" ht="16.5" x14ac:dyDescent="0.25">
      <c r="A1" s="61"/>
      <c r="B1" s="61"/>
      <c r="C1" s="61"/>
      <c r="D1" s="61"/>
      <c r="E1" s="61"/>
      <c r="F1" s="61"/>
      <c r="G1" s="61"/>
      <c r="H1" s="61"/>
    </row>
    <row r="2" spans="1:8" x14ac:dyDescent="0.25">
      <c r="A2" s="35"/>
      <c r="B2" s="35"/>
      <c r="C2" s="35"/>
      <c r="D2" s="35"/>
      <c r="E2" s="35"/>
      <c r="F2" s="35"/>
      <c r="G2" s="35"/>
      <c r="H2" s="35"/>
    </row>
    <row r="3" spans="1:8" s="34" customFormat="1" x14ac:dyDescent="0.25">
      <c r="A3" s="41"/>
      <c r="B3" s="58"/>
      <c r="C3" s="60"/>
      <c r="D3" s="41"/>
      <c r="E3" s="41"/>
      <c r="F3" s="41"/>
      <c r="G3" s="41"/>
      <c r="H3" s="41"/>
    </row>
    <row r="4" spans="1:8" x14ac:dyDescent="0.25">
      <c r="A4" s="37"/>
      <c r="B4" s="38"/>
      <c r="C4" s="62"/>
      <c r="D4" s="62"/>
      <c r="E4" s="62"/>
      <c r="F4" s="62"/>
      <c r="G4" s="62"/>
      <c r="H4" s="63"/>
    </row>
    <row r="5" spans="1:8" x14ac:dyDescent="0.25">
      <c r="A5" s="36"/>
      <c r="B5" s="56"/>
      <c r="C5" s="57"/>
      <c r="D5" s="39"/>
      <c r="E5" s="39"/>
      <c r="F5" s="40"/>
      <c r="G5" s="41"/>
      <c r="H5" s="41"/>
    </row>
    <row r="6" spans="1:8" x14ac:dyDescent="0.25">
      <c r="A6" s="36"/>
      <c r="B6" s="56"/>
      <c r="C6" s="57"/>
      <c r="D6" s="39"/>
      <c r="E6" s="39"/>
      <c r="F6" s="40"/>
      <c r="G6" s="41"/>
      <c r="H6" s="41"/>
    </row>
    <row r="7" spans="1:8" x14ac:dyDescent="0.25">
      <c r="A7" s="36"/>
      <c r="B7" s="56"/>
      <c r="C7" s="57"/>
      <c r="D7" s="39"/>
      <c r="E7" s="39"/>
      <c r="F7" s="40"/>
      <c r="G7" s="41"/>
      <c r="H7" s="41"/>
    </row>
    <row r="8" spans="1:8" x14ac:dyDescent="0.25">
      <c r="A8" s="36"/>
      <c r="B8" s="56"/>
      <c r="C8" s="57"/>
      <c r="D8" s="39"/>
      <c r="E8" s="39"/>
      <c r="F8" s="40"/>
      <c r="G8" s="41"/>
      <c r="H8" s="41"/>
    </row>
    <row r="9" spans="1:8" x14ac:dyDescent="0.25">
      <c r="A9" s="36"/>
      <c r="B9" s="56"/>
      <c r="C9" s="57"/>
      <c r="D9" s="39"/>
      <c r="E9" s="39"/>
      <c r="F9" s="40"/>
      <c r="G9" s="41"/>
      <c r="H9" s="41"/>
    </row>
    <row r="10" spans="1:8" x14ac:dyDescent="0.25">
      <c r="A10" s="36"/>
      <c r="B10" s="56"/>
      <c r="C10" s="57"/>
      <c r="D10" s="39"/>
      <c r="E10" s="39"/>
      <c r="F10" s="40"/>
      <c r="G10" s="41"/>
      <c r="H10" s="41"/>
    </row>
    <row r="11" spans="1:8" x14ac:dyDescent="0.25">
      <c r="A11" s="36"/>
      <c r="B11" s="56"/>
      <c r="C11" s="57"/>
      <c r="D11" s="39"/>
      <c r="E11" s="39"/>
      <c r="F11" s="40"/>
      <c r="G11" s="41"/>
      <c r="H11" s="41"/>
    </row>
    <row r="12" spans="1:8" x14ac:dyDescent="0.25">
      <c r="A12" s="36"/>
      <c r="B12" s="56"/>
      <c r="C12" s="57"/>
      <c r="D12" s="39"/>
      <c r="E12" s="39"/>
      <c r="F12" s="40"/>
      <c r="G12" s="41"/>
      <c r="H12" s="41"/>
    </row>
    <row r="13" spans="1:8" x14ac:dyDescent="0.25">
      <c r="A13" s="36"/>
      <c r="B13" s="56"/>
      <c r="C13" s="57"/>
      <c r="D13" s="39"/>
      <c r="E13" s="39"/>
      <c r="F13" s="40"/>
      <c r="G13" s="41"/>
      <c r="H13" s="41"/>
    </row>
    <row r="14" spans="1:8" x14ac:dyDescent="0.25">
      <c r="A14" s="36"/>
      <c r="B14" s="56"/>
      <c r="C14" s="57"/>
      <c r="D14" s="39"/>
      <c r="E14" s="39"/>
      <c r="F14" s="40"/>
      <c r="G14" s="41"/>
      <c r="H14" s="41"/>
    </row>
    <row r="15" spans="1:8" x14ac:dyDescent="0.25">
      <c r="A15" s="36"/>
      <c r="B15" s="56"/>
      <c r="C15" s="57"/>
      <c r="D15" s="39"/>
      <c r="E15" s="39"/>
      <c r="F15" s="40"/>
      <c r="G15" s="41"/>
      <c r="H15" s="41"/>
    </row>
    <row r="16" spans="1:8" x14ac:dyDescent="0.25">
      <c r="A16" s="36"/>
      <c r="B16" s="56"/>
      <c r="C16" s="57"/>
      <c r="D16" s="39"/>
      <c r="E16" s="39"/>
      <c r="F16" s="40"/>
      <c r="G16" s="41"/>
      <c r="H16" s="41"/>
    </row>
    <row r="17" spans="1:8" x14ac:dyDescent="0.25">
      <c r="A17" s="58"/>
      <c r="B17" s="59"/>
      <c r="C17" s="60"/>
      <c r="D17" s="42"/>
      <c r="E17" s="42"/>
      <c r="F17" s="43"/>
      <c r="G17" s="41"/>
      <c r="H17" s="41"/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Батарейный, д. 8</vt:lpstr>
      <vt:lpstr>Работы 2020</vt:lpstr>
      <vt:lpstr>Справка</vt:lpstr>
      <vt:lpstr>'Батарейный, д. 8'!Область_печати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2018-02-28T03:45:40Z</cp:lastPrinted>
  <dcterms:created xsi:type="dcterms:W3CDTF">2016-03-18T02:51:51Z</dcterms:created>
  <dcterms:modified xsi:type="dcterms:W3CDTF">2021-03-03T05:31:52Z</dcterms:modified>
</cp:coreProperties>
</file>