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Гагарина, д. 5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2019'!$A$3:$E$53</definedName>
    <definedName name="_xlnm.Print_Area" localSheetId="0">'Гагарина, д. 5'!$A$1:$D$84</definedName>
  </definedNames>
  <calcPr calcId="144525"/>
</workbook>
</file>

<file path=xl/calcChain.xml><?xml version="1.0" encoding="utf-8"?>
<calcChain xmlns="http://schemas.openxmlformats.org/spreadsheetml/2006/main">
  <c r="B9" i="1" l="1"/>
  <c r="B78" i="1" l="1"/>
  <c r="H81" i="1" l="1"/>
  <c r="B73" i="1"/>
  <c r="B69" i="1"/>
  <c r="B62" i="1"/>
  <c r="B21" i="1"/>
  <c r="B8" i="1" l="1"/>
  <c r="B43" i="1"/>
  <c r="B31" i="1"/>
  <c r="B24" i="1"/>
  <c r="B66" i="1" l="1"/>
  <c r="B12" i="1"/>
  <c r="B18" i="1"/>
  <c r="B15" i="1"/>
  <c r="B79" i="1"/>
  <c r="B81" i="1" l="1"/>
  <c r="B82" i="1" s="1"/>
  <c r="B13" i="1"/>
  <c r="B83" i="1" l="1"/>
  <c r="B84" i="1" s="1"/>
</calcChain>
</file>

<file path=xl/sharedStrings.xml><?xml version="1.0" encoding="utf-8"?>
<sst xmlns="http://schemas.openxmlformats.org/spreadsheetml/2006/main" count="335" uniqueCount="132">
  <si>
    <t>Ед.изм.</t>
  </si>
  <si>
    <t>Количество работ (ед.)</t>
  </si>
  <si>
    <t>Наименование работ (услуг)</t>
  </si>
  <si>
    <t>сантехника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</si>
  <si>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</si>
  <si>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</si>
  <si>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</si>
  <si>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</si>
  <si>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</si>
  <si>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</si>
  <si>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</si>
  <si>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</si>
  <si>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</si>
  <si>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</si>
  <si>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</si>
  <si>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</si>
  <si>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</si>
  <si>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</si>
  <si>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</si>
  <si>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</si>
  <si>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</si>
  <si>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</si>
  <si>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</si>
  <si>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</si>
  <si>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</si>
  <si>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Гагарина, д. 5</t>
  </si>
  <si>
    <t xml:space="preserve">ЦХ и СО УМВД России по Заб. краю </t>
  </si>
  <si>
    <t>Старшие по дому</t>
  </si>
  <si>
    <t>Доходы по дому:</t>
  </si>
  <si>
    <t>Расходы по снятию показаний с ИПУ по электроэнергии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</si>
  <si>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</si>
  <si>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</si>
  <si>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</si>
  <si>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</si>
  <si>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</si>
  <si>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</si>
  <si>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</si>
  <si>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</si>
  <si>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</si>
  <si>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</si>
  <si>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Справка об уровне сбора платы за жилое помещение по состоянию на 19.02.2020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</si>
  <si>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</si>
  <si>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</si>
  <si>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</si>
  <si>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</si>
  <si>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</si>
  <si>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</si>
  <si>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</si>
  <si>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</si>
  <si>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</si>
  <si>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</si>
  <si>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</si>
  <si>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ГАГАРИНА ул. д.5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</si>
  <si>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</si>
  <si>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</si>
  <si>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</si>
  <si>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</si>
  <si>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</si>
  <si>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</si>
  <si>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</si>
  <si>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</si>
  <si>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</si>
  <si>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</si>
  <si>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</si>
  <si>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</si>
  <si>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</si>
  <si>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</si>
  <si>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</si>
  <si>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ГАГАРИНА ул. д.5                                             </t>
  </si>
  <si>
    <t>Наименование работ</t>
  </si>
  <si>
    <t>Cуммa</t>
  </si>
  <si>
    <t>Ед.изм</t>
  </si>
  <si>
    <t>Кол-во</t>
  </si>
  <si>
    <t>Вывоз ТКО 1,2 кв. 2019 г. к=0,6;0,8;0,85;0,9;1</t>
  </si>
  <si>
    <t>Чел.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</si>
  <si>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</si>
  <si>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</si>
  <si>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</si>
  <si>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 1-5эт.К=0</t>
  </si>
  <si>
    <t>м2</t>
  </si>
  <si>
    <t>Гор. вода потр.при содер.общего имущ-ва  в МКД 3,4 кв.2019г. 1-5эт.К=0</t>
  </si>
  <si>
    <t>Демонтаж металлических урн</t>
  </si>
  <si>
    <t>шт.</t>
  </si>
  <si>
    <t>Закрытие и открытие стояков</t>
  </si>
  <si>
    <t>1 стояк</t>
  </si>
  <si>
    <t>Замена стояка ГВС кв.62,63,66,67,70,71,74,75,78,79</t>
  </si>
  <si>
    <t>стояк</t>
  </si>
  <si>
    <t>Замена электрической лампы накаливания</t>
  </si>
  <si>
    <t>Замена электропатрона с материалами при закрытой арматуре</t>
  </si>
  <si>
    <t>Исполнение заявок не связаных с ремонтом</t>
  </si>
  <si>
    <t>Исполнение заявок не связаных с ремонтом (проверка эл.счетчиков и т.д.</t>
  </si>
  <si>
    <t>Навеска замка (крабовый)</t>
  </si>
  <si>
    <t>Навеска замка (тросовый)</t>
  </si>
  <si>
    <t>Организация мест накоп.ртуть сод-х ламп 3,4 кв. 2019г. К=0,6;0,8;0,85;</t>
  </si>
  <si>
    <t>Прочистка вентиляции</t>
  </si>
  <si>
    <t>м</t>
  </si>
  <si>
    <t>Прочистка патрубков и вентканалов д.100 мм в зимний период</t>
  </si>
  <si>
    <t>Ремонт шиферной кровли</t>
  </si>
  <si>
    <t>Ремонт штрабы (ДВП)</t>
  </si>
  <si>
    <t>Смена вентиля до 20 мм</t>
  </si>
  <si>
    <t>Смена задвижек д.80</t>
  </si>
  <si>
    <t>Смена труб ГВС и ХВС д.32</t>
  </si>
  <si>
    <t>Смена труб ХВС и ГВС д.20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</si>
  <si>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</si>
  <si>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</si>
  <si>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</si>
  <si>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</si>
  <si>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</si>
  <si>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</si>
  <si>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</si>
  <si>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</si>
  <si>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сосулек с крыш (с использованием авто-вышки)</t>
  </si>
  <si>
    <t>Управление жилым фондом 1,2 кв. 2019г. К=0,6;0,8;0,85;0,9;1</t>
  </si>
  <si>
    <t>Управление жилым фондом 3,4 кв. 2019г. К=0,6;0,8;0,85;0,9;1</t>
  </si>
  <si>
    <t>Установка пружины</t>
  </si>
  <si>
    <t>Установка светильников с датчиком на движение</t>
  </si>
  <si>
    <t>Устранение свищей хомутами</t>
  </si>
  <si>
    <t>Устройство деревянных реечных ограждений на междуэтажных лестничных пл</t>
  </si>
  <si>
    <t>Устройство примыканий из оц-ой кровельной стали с выст-им элемен.вентш</t>
  </si>
  <si>
    <t>Утепление вентпродухов изовером и монтажной пеной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</si>
  <si>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</si>
  <si>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</si>
  <si>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</si>
  <si>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</si>
  <si>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осмотр подвала</t>
  </si>
  <si>
    <t>раз</t>
  </si>
  <si>
    <t>сброс воздуха со стояков отопления</t>
  </si>
  <si>
    <t>смена труб ГВС и ХВС  д.20 ПП</t>
  </si>
  <si>
    <t>смена труб канализации д.100 мм.</t>
  </si>
  <si>
    <t>№ раб</t>
  </si>
  <si>
    <t>руб.</t>
  </si>
  <si>
    <t>Юринский Андрей Прокопьевич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</si>
</sst>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6" applyNumberFormat="0" applyAlignment="0" applyProtection="0"/>
    <xf numFmtId="0" fontId="24" fillId="2" borderId="6" applyNumberFormat="0" applyAlignment="0" applyProtection="0"/>
    <xf numFmtId="0" fontId="25" fillId="0" borderId="7" applyNumberFormat="0" applyFill="0" applyAlignment="0" applyProtection="0"/>
    <xf numFmtId="0" fontId="26" fillId="7" borderId="8" applyNumberFormat="0" applyAlignment="0" applyProtection="0"/>
    <xf numFmtId="0" fontId="27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8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164" fontId="15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12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164" fontId="4" fillId="0" borderId="2" xfId="3" applyFont="1" applyFill="1" applyBorder="1" applyAlignment="1">
      <alignment horizontal="center" vertical="center" wrapText="1"/>
    </xf>
    <xf numFmtId="0" fontId="0" fillId="0" borderId="0" xfId="0"/>
    <xf numFmtId="0" fontId="31" fillId="33" borderId="11" xfId="0" applyNumberFormat="1" applyFont="1" applyFill="1" applyBorder="1" applyAlignment="1" applyProtection="1">
      <alignment horizontal="center" vertical="top" wrapText="1"/>
    </xf>
    <xf numFmtId="0" fontId="31" fillId="33" borderId="11" xfId="0" applyNumberFormat="1" applyFont="1" applyFill="1" applyBorder="1" applyAlignment="1" applyProtection="1">
      <alignment horizontal="left" vertical="top" wrapText="1"/>
    </xf>
    <xf numFmtId="0" fontId="31" fillId="33" borderId="11" xfId="0" applyNumberFormat="1" applyFont="1" applyFill="1" applyBorder="1" applyAlignment="1" applyProtection="1">
      <alignment horizontal="left" vertical="center" wrapText="1"/>
    </xf>
    <xf numFmtId="0" fontId="31" fillId="33" borderId="12" xfId="0" applyNumberFormat="1" applyFont="1" applyFill="1" applyBorder="1" applyAlignment="1" applyProtection="1">
      <alignment horizontal="left" vertical="center" wrapText="1"/>
    </xf>
    <xf numFmtId="4" fontId="31" fillId="33" borderId="11" xfId="0" applyNumberFormat="1" applyFont="1" applyFill="1" applyBorder="1" applyAlignment="1" applyProtection="1">
      <alignment horizontal="center" vertical="top" wrapText="1"/>
    </xf>
    <xf numFmtId="2" fontId="31" fillId="33" borderId="11" xfId="0" applyNumberFormat="1" applyFont="1" applyFill="1" applyBorder="1" applyAlignment="1" applyProtection="1">
      <alignment horizontal="center" vertical="top" wrapText="1"/>
    </xf>
    <xf numFmtId="0" fontId="31" fillId="33" borderId="11" xfId="0" applyNumberFormat="1" applyFont="1" applyFill="1" applyBorder="1" applyAlignment="1" applyProtection="1">
      <alignment horizontal="center" vertical="center" wrapText="1"/>
    </xf>
    <xf numFmtId="4" fontId="31" fillId="33" borderId="11" xfId="0" applyNumberFormat="1" applyFont="1" applyFill="1" applyBorder="1" applyAlignment="1" applyProtection="1">
      <alignment horizontal="center" vertical="center" wrapText="1"/>
    </xf>
    <xf numFmtId="2" fontId="31" fillId="33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/>
    <xf numFmtId="49" fontId="0" fillId="0" borderId="2" xfId="0" applyNumberFormat="1" applyFill="1" applyBorder="1"/>
    <xf numFmtId="165" fontId="0" fillId="0" borderId="2" xfId="0" applyNumberFormat="1" applyFill="1" applyBorder="1"/>
    <xf numFmtId="165" fontId="13" fillId="0" borderId="2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4" borderId="2" xfId="0" applyFill="1" applyBorder="1" applyAlignment="1">
      <alignment horizontal="center" vertical="center"/>
    </xf>
    <xf numFmtId="0" fontId="13" fillId="3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1" fillId="33" borderId="12" xfId="0" applyNumberFormat="1" applyFont="1" applyFill="1" applyBorder="1" applyAlignment="1" applyProtection="1">
      <alignment horizontal="center" vertical="top" wrapText="1"/>
    </xf>
    <xf numFmtId="0" fontId="31" fillId="33" borderId="13" xfId="0" applyNumberFormat="1" applyFont="1" applyFill="1" applyBorder="1" applyAlignment="1" applyProtection="1">
      <alignment horizontal="center" vertical="top" wrapText="1"/>
    </xf>
    <xf numFmtId="0" fontId="30" fillId="33" borderId="0" xfId="0" applyNumberFormat="1" applyFont="1" applyFill="1" applyBorder="1" applyAlignment="1" applyProtection="1">
      <alignment horizontal="center" vertical="top" wrapText="1"/>
    </xf>
    <xf numFmtId="0" fontId="31" fillId="33" borderId="14" xfId="0" applyNumberFormat="1" applyFont="1" applyFill="1" applyBorder="1" applyAlignment="1" applyProtection="1">
      <alignment horizontal="left" vertical="center" wrapText="1"/>
    </xf>
    <xf numFmtId="0" fontId="31" fillId="33" borderId="13" xfId="0" applyNumberFormat="1" applyFont="1" applyFill="1" applyBorder="1" applyAlignment="1" applyProtection="1">
      <alignment horizontal="left" vertical="center" wrapText="1"/>
    </xf>
    <xf numFmtId="0" fontId="31" fillId="33" borderId="12" xfId="0" applyNumberFormat="1" applyFont="1" applyFill="1" applyBorder="1" applyAlignment="1" applyProtection="1">
      <alignment horizontal="center" vertical="center" wrapText="1"/>
    </xf>
    <xf numFmtId="0" fontId="31" fillId="33" borderId="14" xfId="0" applyNumberFormat="1" applyFont="1" applyFill="1" applyBorder="1" applyAlignment="1" applyProtection="1">
      <alignment horizontal="center" vertical="center" wrapText="1"/>
    </xf>
    <xf numFmtId="0" fontId="31" fillId="33" borderId="13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4"/>
  <sheetViews>
    <sheetView tabSelected="1" workbookViewId="0">
      <pane ySplit="3" topLeftCell="A4" activePane="bottomLeft" state="frozen"/>
      <selection pane="bottomLeft" activeCell="H18" sqref="H18"/>
    </sheetView>
  </sheetViews>
  <sheetFormatPr defaultRowHeight="15" x14ac:dyDescent="0.25"/>
  <cols>
    <col min="1" max="1" width="75.85546875" style="5" customWidth="1"/>
    <col min="2" max="2" width="20.42578125" style="7" customWidth="1"/>
    <col min="3" max="3" width="12.140625" style="3" customWidth="1"/>
    <col min="4" max="4" width="14.8554687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39" customHeight="1" x14ac:dyDescent="0.25">
      <c r="A1" s="57" t="s">
        <v>5</v>
      </c>
      <c r="B1" s="57"/>
      <c r="C1" s="57"/>
      <c r="D1" s="57"/>
    </row>
    <row r="2" spans="1:4" s="8" customFormat="1" ht="15.75" x14ac:dyDescent="0.25">
      <c r="A2" s="24" t="s">
        <v>25</v>
      </c>
      <c r="B2" s="59" t="s">
        <v>30</v>
      </c>
      <c r="C2" s="59"/>
      <c r="D2" s="59"/>
    </row>
    <row r="3" spans="1:4" ht="57" x14ac:dyDescent="0.25">
      <c r="A3" s="9" t="s">
        <v>2</v>
      </c>
      <c r="B3" s="10" t="s">
        <v>24</v>
      </c>
      <c r="C3" s="11" t="s">
        <v>0</v>
      </c>
      <c r="D3" s="32" t="s">
        <v>1</v>
      </c>
    </row>
    <row r="4" spans="1:4" x14ac:dyDescent="0.25">
      <c r="A4" s="54" t="s">
        <v>31</v>
      </c>
      <c r="B4" s="27">
        <v>-405823.22379999957</v>
      </c>
      <c r="C4" s="43" t="s">
        <v>130</v>
      </c>
      <c r="D4" s="12"/>
    </row>
    <row r="5" spans="1:4" x14ac:dyDescent="0.25">
      <c r="A5" s="60" t="s">
        <v>28</v>
      </c>
      <c r="B5" s="60"/>
      <c r="C5" s="60"/>
      <c r="D5" s="60"/>
    </row>
    <row r="6" spans="1:4" x14ac:dyDescent="0.25">
      <c r="A6" s="54" t="s">
        <v>32</v>
      </c>
      <c r="B6" s="27">
        <v>1701194.58</v>
      </c>
      <c r="C6" s="43" t="s">
        <v>130</v>
      </c>
      <c r="D6" s="12"/>
    </row>
    <row r="7" spans="1:4" x14ac:dyDescent="0.25">
      <c r="A7" s="54" t="s">
        <v>33</v>
      </c>
      <c r="B7" s="27">
        <v>1591218.52</v>
      </c>
      <c r="C7" s="43" t="s">
        <v>130</v>
      </c>
      <c r="D7" s="12"/>
    </row>
    <row r="8" spans="1:4" x14ac:dyDescent="0.25">
      <c r="A8" s="54" t="s">
        <v>34</v>
      </c>
      <c r="B8" s="27">
        <f>B7-B6</f>
        <v>-109976.06000000006</v>
      </c>
      <c r="C8" s="43" t="s">
        <v>130</v>
      </c>
      <c r="D8" s="12"/>
    </row>
    <row r="9" spans="1:4" x14ac:dyDescent="0.25">
      <c r="A9" s="55" t="s">
        <v>6</v>
      </c>
      <c r="B9" s="27">
        <f>SUM(B10:B12)</f>
        <v>72284.789999999994</v>
      </c>
      <c r="C9" s="43" t="s">
        <v>130</v>
      </c>
      <c r="D9" s="12"/>
    </row>
    <row r="10" spans="1:4" x14ac:dyDescent="0.25">
      <c r="A10" s="56" t="s">
        <v>26</v>
      </c>
      <c r="B10" s="29">
        <v>51969.27</v>
      </c>
      <c r="C10" s="15" t="s">
        <v>130</v>
      </c>
      <c r="D10" s="12"/>
    </row>
    <row r="11" spans="1:4" x14ac:dyDescent="0.25">
      <c r="A11" s="56" t="s">
        <v>131</v>
      </c>
      <c r="B11" s="29">
        <v>0</v>
      </c>
      <c r="C11" s="15" t="s">
        <v>130</v>
      </c>
      <c r="D11" s="12"/>
    </row>
    <row r="12" spans="1:4" x14ac:dyDescent="0.25">
      <c r="A12" s="56" t="s">
        <v>7</v>
      </c>
      <c r="B12" s="29">
        <f>792.96*12+900*12</f>
        <v>20315.52</v>
      </c>
      <c r="C12" s="15" t="s">
        <v>130</v>
      </c>
      <c r="D12" s="13"/>
    </row>
    <row r="13" spans="1:4" x14ac:dyDescent="0.25">
      <c r="A13" s="14" t="s">
        <v>35</v>
      </c>
      <c r="B13" s="28">
        <f>B6+B9</f>
        <v>1773479.37</v>
      </c>
      <c r="C13" s="43" t="s">
        <v>130</v>
      </c>
      <c r="D13" s="16"/>
    </row>
    <row r="14" spans="1:4" x14ac:dyDescent="0.25">
      <c r="A14" s="58" t="s">
        <v>8</v>
      </c>
      <c r="B14" s="58"/>
      <c r="C14" s="58"/>
      <c r="D14" s="58"/>
    </row>
    <row r="15" spans="1:4" x14ac:dyDescent="0.25">
      <c r="A15" s="17" t="s">
        <v>9</v>
      </c>
      <c r="B15" s="28">
        <f>B16+B17</f>
        <v>265574.02999999997</v>
      </c>
      <c r="C15" s="43" t="s">
        <v>130</v>
      </c>
      <c r="D15" s="16"/>
    </row>
    <row r="16" spans="1:4" s="18" customFormat="1" x14ac:dyDescent="0.25">
      <c r="A16" s="25" t="s">
        <v>112</v>
      </c>
      <c r="B16" s="29">
        <v>129514.7</v>
      </c>
      <c r="C16" s="26" t="s">
        <v>79</v>
      </c>
      <c r="D16" s="26">
        <v>34445.4</v>
      </c>
    </row>
    <row r="17" spans="1:4" s="18" customFormat="1" x14ac:dyDescent="0.25">
      <c r="A17" s="25" t="s">
        <v>113</v>
      </c>
      <c r="B17" s="29">
        <v>136059.32999999999</v>
      </c>
      <c r="C17" s="26" t="s">
        <v>79</v>
      </c>
      <c r="D17" s="26">
        <v>34445.4</v>
      </c>
    </row>
    <row r="18" spans="1:4" ht="28.5" x14ac:dyDescent="0.25">
      <c r="A18" s="17" t="s">
        <v>10</v>
      </c>
      <c r="B18" s="28">
        <f>B20+B19</f>
        <v>109180.76999999999</v>
      </c>
      <c r="C18" s="43" t="s">
        <v>130</v>
      </c>
      <c r="D18" s="16"/>
    </row>
    <row r="19" spans="1:4" s="18" customFormat="1" x14ac:dyDescent="0.25">
      <c r="A19" s="25" t="s">
        <v>107</v>
      </c>
      <c r="B19" s="29">
        <v>54768.18</v>
      </c>
      <c r="C19" s="26" t="s">
        <v>79</v>
      </c>
      <c r="D19" s="26">
        <v>34445.4</v>
      </c>
    </row>
    <row r="20" spans="1:4" s="18" customFormat="1" x14ac:dyDescent="0.25">
      <c r="A20" s="25" t="s">
        <v>108</v>
      </c>
      <c r="B20" s="29">
        <v>54412.59</v>
      </c>
      <c r="C20" s="26" t="s">
        <v>79</v>
      </c>
      <c r="D20" s="26">
        <v>32778.68</v>
      </c>
    </row>
    <row r="21" spans="1:4" x14ac:dyDescent="0.25">
      <c r="A21" s="17" t="s">
        <v>11</v>
      </c>
      <c r="B21" s="28">
        <f>B22+B23</f>
        <v>167703.01999999999</v>
      </c>
      <c r="C21" s="43" t="s">
        <v>130</v>
      </c>
      <c r="D21" s="20"/>
    </row>
    <row r="22" spans="1:4" s="18" customFormat="1" x14ac:dyDescent="0.25">
      <c r="A22" s="25" t="s">
        <v>73</v>
      </c>
      <c r="B22" s="29">
        <v>83904.48</v>
      </c>
      <c r="C22" s="26" t="s">
        <v>74</v>
      </c>
      <c r="D22" s="26">
        <v>1584</v>
      </c>
    </row>
    <row r="23" spans="1:4" s="18" customFormat="1" x14ac:dyDescent="0.25">
      <c r="A23" s="25" t="s">
        <v>75</v>
      </c>
      <c r="B23" s="29">
        <v>83798.539999999994</v>
      </c>
      <c r="C23" s="26" t="s">
        <v>74</v>
      </c>
      <c r="D23" s="26">
        <v>1582</v>
      </c>
    </row>
    <row r="24" spans="1:4" ht="28.5" x14ac:dyDescent="0.25">
      <c r="A24" s="17" t="s">
        <v>12</v>
      </c>
      <c r="B24" s="28">
        <f>SUM(B25:B30)</f>
        <v>38234.400000000001</v>
      </c>
      <c r="C24" s="43" t="s">
        <v>130</v>
      </c>
      <c r="D24" s="16"/>
    </row>
    <row r="25" spans="1:4" s="18" customFormat="1" x14ac:dyDescent="0.25">
      <c r="A25" s="25" t="s">
        <v>78</v>
      </c>
      <c r="B25" s="29">
        <v>3100.09</v>
      </c>
      <c r="C25" s="26" t="s">
        <v>79</v>
      </c>
      <c r="D25" s="26">
        <v>34445.4</v>
      </c>
    </row>
    <row r="26" spans="1:4" s="18" customFormat="1" x14ac:dyDescent="0.25">
      <c r="A26" s="25" t="s">
        <v>80</v>
      </c>
      <c r="B26" s="29">
        <v>3100.09</v>
      </c>
      <c r="C26" s="26" t="s">
        <v>79</v>
      </c>
      <c r="D26" s="26">
        <v>34445.4</v>
      </c>
    </row>
    <row r="27" spans="1:4" s="18" customFormat="1" x14ac:dyDescent="0.25">
      <c r="A27" s="25" t="s">
        <v>120</v>
      </c>
      <c r="B27" s="29">
        <v>2755.63</v>
      </c>
      <c r="C27" s="26" t="s">
        <v>79</v>
      </c>
      <c r="D27" s="26">
        <v>34445.4</v>
      </c>
    </row>
    <row r="28" spans="1:4" s="18" customFormat="1" x14ac:dyDescent="0.25">
      <c r="A28" s="25" t="s">
        <v>121</v>
      </c>
      <c r="B28" s="29">
        <v>3100.09</v>
      </c>
      <c r="C28" s="26" t="s">
        <v>79</v>
      </c>
      <c r="D28" s="26">
        <v>34445.4</v>
      </c>
    </row>
    <row r="29" spans="1:4" s="18" customFormat="1" x14ac:dyDescent="0.25">
      <c r="A29" s="25" t="s">
        <v>122</v>
      </c>
      <c r="B29" s="29">
        <v>13089.25</v>
      </c>
      <c r="C29" s="26" t="s">
        <v>79</v>
      </c>
      <c r="D29" s="26">
        <v>34445.4</v>
      </c>
    </row>
    <row r="30" spans="1:4" s="18" customFormat="1" x14ac:dyDescent="0.25">
      <c r="A30" s="25" t="s">
        <v>123</v>
      </c>
      <c r="B30" s="29">
        <v>13089.25</v>
      </c>
      <c r="C30" s="26" t="s">
        <v>79</v>
      </c>
      <c r="D30" s="26">
        <v>34445.4</v>
      </c>
    </row>
    <row r="31" spans="1:4" ht="42.75" x14ac:dyDescent="0.25">
      <c r="A31" s="17" t="s">
        <v>13</v>
      </c>
      <c r="B31" s="30">
        <f>SUM(B32:B42)</f>
        <v>10039.39</v>
      </c>
      <c r="C31" s="43" t="s">
        <v>130</v>
      </c>
      <c r="D31" s="21"/>
    </row>
    <row r="32" spans="1:4" s="18" customFormat="1" x14ac:dyDescent="0.25">
      <c r="A32" s="25" t="s">
        <v>87</v>
      </c>
      <c r="B32" s="29">
        <v>158.80000000000001</v>
      </c>
      <c r="C32" s="26" t="s">
        <v>82</v>
      </c>
      <c r="D32" s="26">
        <v>2</v>
      </c>
    </row>
    <row r="33" spans="1:5" s="18" customFormat="1" x14ac:dyDescent="0.25">
      <c r="A33" s="25" t="s">
        <v>88</v>
      </c>
      <c r="B33" s="29">
        <v>222.82</v>
      </c>
      <c r="C33" s="26" t="s">
        <v>82</v>
      </c>
      <c r="D33" s="26">
        <v>1</v>
      </c>
    </row>
    <row r="34" spans="1:5" s="18" customFormat="1" x14ac:dyDescent="0.25">
      <c r="A34" s="25" t="s">
        <v>91</v>
      </c>
      <c r="B34" s="29">
        <v>333.38</v>
      </c>
      <c r="C34" s="26" t="s">
        <v>82</v>
      </c>
      <c r="D34" s="26">
        <v>1</v>
      </c>
    </row>
    <row r="35" spans="1:5" s="18" customFormat="1" x14ac:dyDescent="0.25">
      <c r="A35" s="25" t="s">
        <v>92</v>
      </c>
      <c r="B35" s="29">
        <v>1542.36</v>
      </c>
      <c r="C35" s="26" t="s">
        <v>82</v>
      </c>
      <c r="D35" s="26">
        <v>4</v>
      </c>
    </row>
    <row r="36" spans="1:5" s="18" customFormat="1" x14ac:dyDescent="0.25">
      <c r="A36" s="25" t="s">
        <v>97</v>
      </c>
      <c r="B36" s="29">
        <v>1842.64</v>
      </c>
      <c r="C36" s="26" t="s">
        <v>79</v>
      </c>
      <c r="D36" s="26">
        <v>2.9</v>
      </c>
    </row>
    <row r="37" spans="1:5" s="18" customFormat="1" x14ac:dyDescent="0.25">
      <c r="A37" s="25" t="s">
        <v>98</v>
      </c>
      <c r="B37" s="29">
        <v>165.98</v>
      </c>
      <c r="C37" s="26" t="s">
        <v>79</v>
      </c>
      <c r="D37" s="26">
        <v>0.15</v>
      </c>
    </row>
    <row r="38" spans="1:5" s="18" customFormat="1" x14ac:dyDescent="0.25">
      <c r="A38" s="25" t="s">
        <v>111</v>
      </c>
      <c r="B38" s="29">
        <v>2988</v>
      </c>
      <c r="C38" s="26" t="s">
        <v>95</v>
      </c>
      <c r="D38" s="26">
        <v>120</v>
      </c>
    </row>
    <row r="39" spans="1:5" s="18" customFormat="1" x14ac:dyDescent="0.25">
      <c r="A39" s="25" t="s">
        <v>114</v>
      </c>
      <c r="B39" s="29">
        <v>240.9</v>
      </c>
      <c r="C39" s="26" t="s">
        <v>82</v>
      </c>
      <c r="D39" s="26">
        <v>1</v>
      </c>
    </row>
    <row r="40" spans="1:5" s="18" customFormat="1" x14ac:dyDescent="0.25">
      <c r="A40" s="25" t="s">
        <v>115</v>
      </c>
      <c r="B40" s="29">
        <v>2065.6999999999998</v>
      </c>
      <c r="C40" s="26" t="s">
        <v>82</v>
      </c>
      <c r="D40" s="26">
        <v>2</v>
      </c>
    </row>
    <row r="41" spans="1:5" s="18" customFormat="1" x14ac:dyDescent="0.25">
      <c r="A41" s="25" t="s">
        <v>117</v>
      </c>
      <c r="B41" s="29">
        <v>373.52</v>
      </c>
      <c r="C41" s="26" t="s">
        <v>82</v>
      </c>
      <c r="D41" s="26">
        <v>2</v>
      </c>
    </row>
    <row r="42" spans="1:5" s="18" customFormat="1" x14ac:dyDescent="0.25">
      <c r="A42" s="25" t="s">
        <v>118</v>
      </c>
      <c r="B42" s="29">
        <v>105.29</v>
      </c>
      <c r="C42" s="26" t="s">
        <v>79</v>
      </c>
      <c r="D42" s="26">
        <v>0.25</v>
      </c>
    </row>
    <row r="43" spans="1:5" ht="42.75" x14ac:dyDescent="0.25">
      <c r="A43" s="17" t="s">
        <v>14</v>
      </c>
      <c r="B43" s="28">
        <f>SUM(B44:B58)</f>
        <v>163900.25</v>
      </c>
      <c r="C43" s="43" t="s">
        <v>130</v>
      </c>
      <c r="D43" s="16"/>
      <c r="E43" s="4" t="s">
        <v>3</v>
      </c>
    </row>
    <row r="44" spans="1:5" s="18" customFormat="1" x14ac:dyDescent="0.25">
      <c r="A44" s="25" t="s">
        <v>76</v>
      </c>
      <c r="B44" s="29">
        <v>3876.24</v>
      </c>
      <c r="C44" s="26" t="s">
        <v>77</v>
      </c>
      <c r="D44" s="26">
        <v>8</v>
      </c>
    </row>
    <row r="45" spans="1:5" s="18" customFormat="1" x14ac:dyDescent="0.25">
      <c r="A45" s="25" t="s">
        <v>83</v>
      </c>
      <c r="B45" s="29">
        <v>7284.24</v>
      </c>
      <c r="C45" s="26" t="s">
        <v>84</v>
      </c>
      <c r="D45" s="26">
        <v>9</v>
      </c>
    </row>
    <row r="46" spans="1:5" s="18" customFormat="1" x14ac:dyDescent="0.25">
      <c r="A46" s="25" t="s">
        <v>85</v>
      </c>
      <c r="B46" s="29">
        <v>100601</v>
      </c>
      <c r="C46" s="26" t="s">
        <v>86</v>
      </c>
      <c r="D46" s="26">
        <v>1</v>
      </c>
    </row>
    <row r="47" spans="1:5" s="18" customFormat="1" x14ac:dyDescent="0.25">
      <c r="A47" s="25" t="s">
        <v>89</v>
      </c>
      <c r="B47" s="29">
        <v>697.08</v>
      </c>
      <c r="C47" s="26" t="s">
        <v>82</v>
      </c>
      <c r="D47" s="26">
        <v>3</v>
      </c>
    </row>
    <row r="48" spans="1:5" s="18" customFormat="1" x14ac:dyDescent="0.25">
      <c r="A48" s="25" t="s">
        <v>90</v>
      </c>
      <c r="B48" s="29">
        <v>232.36</v>
      </c>
      <c r="C48" s="26" t="s">
        <v>82</v>
      </c>
      <c r="D48" s="26">
        <v>1</v>
      </c>
    </row>
    <row r="49" spans="1:4" s="18" customFormat="1" x14ac:dyDescent="0.25">
      <c r="A49" s="25" t="s">
        <v>99</v>
      </c>
      <c r="B49" s="29">
        <v>2439.96</v>
      </c>
      <c r="C49" s="26" t="s">
        <v>82</v>
      </c>
      <c r="D49" s="26">
        <v>4</v>
      </c>
    </row>
    <row r="50" spans="1:4" s="18" customFormat="1" x14ac:dyDescent="0.25">
      <c r="A50" s="25" t="s">
        <v>100</v>
      </c>
      <c r="B50" s="29">
        <v>4675.2</v>
      </c>
      <c r="C50" s="26" t="s">
        <v>82</v>
      </c>
      <c r="D50" s="26">
        <v>1</v>
      </c>
    </row>
    <row r="51" spans="1:4" s="18" customFormat="1" x14ac:dyDescent="0.25">
      <c r="A51" s="25" t="s">
        <v>101</v>
      </c>
      <c r="B51" s="29">
        <v>7520</v>
      </c>
      <c r="C51" s="26" t="s">
        <v>95</v>
      </c>
      <c r="D51" s="26">
        <v>5</v>
      </c>
    </row>
    <row r="52" spans="1:4" s="18" customFormat="1" x14ac:dyDescent="0.25">
      <c r="A52" s="25" t="s">
        <v>102</v>
      </c>
      <c r="B52" s="29">
        <v>10410</v>
      </c>
      <c r="C52" s="26" t="s">
        <v>95</v>
      </c>
      <c r="D52" s="26">
        <v>6</v>
      </c>
    </row>
    <row r="53" spans="1:4" s="18" customFormat="1" x14ac:dyDescent="0.25">
      <c r="A53" s="25" t="s">
        <v>116</v>
      </c>
      <c r="B53" s="29">
        <v>718.4</v>
      </c>
      <c r="C53" s="26" t="s">
        <v>82</v>
      </c>
      <c r="D53" s="26">
        <v>4</v>
      </c>
    </row>
    <row r="54" spans="1:4" s="18" customFormat="1" x14ac:dyDescent="0.25">
      <c r="A54" s="25" t="s">
        <v>116</v>
      </c>
      <c r="B54" s="29">
        <v>171.34</v>
      </c>
      <c r="C54" s="26" t="s">
        <v>82</v>
      </c>
      <c r="D54" s="26">
        <v>1</v>
      </c>
    </row>
    <row r="55" spans="1:4" s="18" customFormat="1" x14ac:dyDescent="0.25">
      <c r="A55" s="25" t="s">
        <v>124</v>
      </c>
      <c r="B55" s="29">
        <v>540.28</v>
      </c>
      <c r="C55" s="26" t="s">
        <v>125</v>
      </c>
      <c r="D55" s="26">
        <v>2</v>
      </c>
    </row>
    <row r="56" spans="1:4" s="18" customFormat="1" x14ac:dyDescent="0.25">
      <c r="A56" s="25" t="s">
        <v>126</v>
      </c>
      <c r="B56" s="29">
        <v>3107.65</v>
      </c>
      <c r="C56" s="26" t="s">
        <v>84</v>
      </c>
      <c r="D56" s="26">
        <v>5</v>
      </c>
    </row>
    <row r="57" spans="1:4" s="18" customFormat="1" x14ac:dyDescent="0.25">
      <c r="A57" s="25" t="s">
        <v>127</v>
      </c>
      <c r="B57" s="29">
        <v>802.5</v>
      </c>
      <c r="C57" s="26" t="s">
        <v>95</v>
      </c>
      <c r="D57" s="26">
        <v>0.5</v>
      </c>
    </row>
    <row r="58" spans="1:4" s="18" customFormat="1" x14ac:dyDescent="0.25">
      <c r="A58" s="25" t="s">
        <v>128</v>
      </c>
      <c r="B58" s="29">
        <v>20824</v>
      </c>
      <c r="C58" s="26" t="s">
        <v>95</v>
      </c>
      <c r="D58" s="26">
        <v>19</v>
      </c>
    </row>
    <row r="59" spans="1:4" ht="28.5" x14ac:dyDescent="0.25">
      <c r="A59" s="17" t="s">
        <v>15</v>
      </c>
      <c r="B59" s="28">
        <v>0</v>
      </c>
      <c r="C59" s="43" t="s">
        <v>130</v>
      </c>
      <c r="D59" s="16"/>
    </row>
    <row r="60" spans="1:4" ht="28.5" x14ac:dyDescent="0.25">
      <c r="A60" s="17" t="s">
        <v>16</v>
      </c>
      <c r="B60" s="28">
        <v>0</v>
      </c>
      <c r="C60" s="43" t="s">
        <v>130</v>
      </c>
      <c r="D60" s="16"/>
    </row>
    <row r="61" spans="1:4" x14ac:dyDescent="0.25">
      <c r="A61" s="17" t="s">
        <v>17</v>
      </c>
      <c r="B61" s="28">
        <v>0</v>
      </c>
      <c r="C61" s="43" t="s">
        <v>130</v>
      </c>
      <c r="D61" s="16"/>
    </row>
    <row r="62" spans="1:4" ht="28.5" x14ac:dyDescent="0.25">
      <c r="A62" s="17" t="s">
        <v>18</v>
      </c>
      <c r="B62" s="28">
        <f>SUM(B63:B65)</f>
        <v>2554.75</v>
      </c>
      <c r="C62" s="43" t="s">
        <v>130</v>
      </c>
      <c r="D62" s="16"/>
    </row>
    <row r="63" spans="1:4" s="18" customFormat="1" x14ac:dyDescent="0.25">
      <c r="A63" s="25" t="s">
        <v>94</v>
      </c>
      <c r="B63" s="29">
        <v>275.52</v>
      </c>
      <c r="C63" s="26" t="s">
        <v>95</v>
      </c>
      <c r="D63" s="26">
        <v>1</v>
      </c>
    </row>
    <row r="64" spans="1:4" s="18" customFormat="1" x14ac:dyDescent="0.25">
      <c r="A64" s="25" t="s">
        <v>96</v>
      </c>
      <c r="B64" s="29">
        <v>979.59</v>
      </c>
      <c r="C64" s="26" t="s">
        <v>82</v>
      </c>
      <c r="D64" s="26">
        <v>3</v>
      </c>
    </row>
    <row r="65" spans="1:4" s="18" customFormat="1" x14ac:dyDescent="0.25">
      <c r="A65" s="25" t="s">
        <v>119</v>
      </c>
      <c r="B65" s="29">
        <v>1299.6400000000001</v>
      </c>
      <c r="C65" s="26" t="s">
        <v>82</v>
      </c>
      <c r="D65" s="26">
        <v>4</v>
      </c>
    </row>
    <row r="66" spans="1:4" ht="28.5" x14ac:dyDescent="0.25">
      <c r="A66" s="17" t="s">
        <v>19</v>
      </c>
      <c r="B66" s="28">
        <f>B68+B67</f>
        <v>15155.97</v>
      </c>
      <c r="C66" s="43" t="s">
        <v>130</v>
      </c>
      <c r="D66" s="16"/>
    </row>
    <row r="67" spans="1:4" s="18" customFormat="1" x14ac:dyDescent="0.25">
      <c r="A67" s="25" t="s">
        <v>105</v>
      </c>
      <c r="B67" s="29">
        <v>7922.44</v>
      </c>
      <c r="C67" s="26" t="s">
        <v>79</v>
      </c>
      <c r="D67" s="26">
        <v>34445.4</v>
      </c>
    </row>
    <row r="68" spans="1:4" s="18" customFormat="1" x14ac:dyDescent="0.25">
      <c r="A68" s="25" t="s">
        <v>106</v>
      </c>
      <c r="B68" s="29">
        <v>7233.53</v>
      </c>
      <c r="C68" s="26" t="s">
        <v>79</v>
      </c>
      <c r="D68" s="26">
        <v>34445.4</v>
      </c>
    </row>
    <row r="69" spans="1:4" ht="28.5" x14ac:dyDescent="0.25">
      <c r="A69" s="17" t="s">
        <v>20</v>
      </c>
      <c r="B69" s="28">
        <f>SUM(B70:B71)</f>
        <v>58557.18</v>
      </c>
      <c r="C69" s="43" t="s">
        <v>130</v>
      </c>
      <c r="D69" s="16"/>
    </row>
    <row r="70" spans="1:4" s="18" customFormat="1" x14ac:dyDescent="0.25">
      <c r="A70" s="25" t="s">
        <v>103</v>
      </c>
      <c r="B70" s="29">
        <v>27556.32</v>
      </c>
      <c r="C70" s="26" t="s">
        <v>79</v>
      </c>
      <c r="D70" s="26">
        <v>34445.4</v>
      </c>
    </row>
    <row r="71" spans="1:4" s="18" customFormat="1" x14ac:dyDescent="0.25">
      <c r="A71" s="25" t="s">
        <v>104</v>
      </c>
      <c r="B71" s="29">
        <v>31000.86</v>
      </c>
      <c r="C71" s="26" t="s">
        <v>79</v>
      </c>
      <c r="D71" s="26">
        <v>34445.4</v>
      </c>
    </row>
    <row r="72" spans="1:4" ht="28.5" x14ac:dyDescent="0.25">
      <c r="A72" s="17" t="s">
        <v>21</v>
      </c>
      <c r="B72" s="28">
        <v>0</v>
      </c>
      <c r="C72" s="43" t="s">
        <v>130</v>
      </c>
      <c r="D72" s="16"/>
    </row>
    <row r="73" spans="1:4" ht="42.75" x14ac:dyDescent="0.25">
      <c r="A73" s="17" t="s">
        <v>22</v>
      </c>
      <c r="B73" s="28">
        <f>SUM(B74:B77)</f>
        <v>165488.08000000002</v>
      </c>
      <c r="C73" s="43" t="s">
        <v>130</v>
      </c>
      <c r="D73" s="16"/>
    </row>
    <row r="74" spans="1:4" s="18" customFormat="1" x14ac:dyDescent="0.25">
      <c r="A74" s="25" t="s">
        <v>81</v>
      </c>
      <c r="B74" s="29">
        <v>564</v>
      </c>
      <c r="C74" s="26" t="s">
        <v>82</v>
      </c>
      <c r="D74" s="26">
        <v>6</v>
      </c>
    </row>
    <row r="75" spans="1:4" s="18" customFormat="1" x14ac:dyDescent="0.25">
      <c r="A75" s="25" t="s">
        <v>93</v>
      </c>
      <c r="B75" s="29">
        <v>270.51</v>
      </c>
      <c r="C75" s="26" t="s">
        <v>79</v>
      </c>
      <c r="D75" s="26">
        <v>15912.28</v>
      </c>
    </row>
    <row r="76" spans="1:4" s="18" customFormat="1" x14ac:dyDescent="0.25">
      <c r="A76" s="25" t="s">
        <v>109</v>
      </c>
      <c r="B76" s="29">
        <v>82984.66</v>
      </c>
      <c r="C76" s="26" t="s">
        <v>79</v>
      </c>
      <c r="D76" s="26">
        <v>33871.300000000003</v>
      </c>
    </row>
    <row r="77" spans="1:4" s="18" customFormat="1" x14ac:dyDescent="0.25">
      <c r="A77" s="25" t="s">
        <v>110</v>
      </c>
      <c r="B77" s="29">
        <v>81668.91</v>
      </c>
      <c r="C77" s="26" t="s">
        <v>79</v>
      </c>
      <c r="D77" s="26">
        <v>33334.26</v>
      </c>
    </row>
    <row r="78" spans="1:4" x14ac:dyDescent="0.25">
      <c r="A78" s="17" t="s">
        <v>23</v>
      </c>
      <c r="B78" s="28">
        <f>B79+B80</f>
        <v>44775.24</v>
      </c>
      <c r="C78" s="43" t="s">
        <v>130</v>
      </c>
      <c r="D78" s="16"/>
    </row>
    <row r="79" spans="1:4" ht="30" x14ac:dyDescent="0.25">
      <c r="A79" s="22" t="s">
        <v>29</v>
      </c>
      <c r="B79" s="31">
        <f>D79*5*12</f>
        <v>7200</v>
      </c>
      <c r="C79" s="23" t="s">
        <v>4</v>
      </c>
      <c r="D79" s="19">
        <v>120</v>
      </c>
    </row>
    <row r="80" spans="1:4" x14ac:dyDescent="0.25">
      <c r="A80" s="25" t="s">
        <v>27</v>
      </c>
      <c r="B80" s="31">
        <v>37575.24</v>
      </c>
      <c r="C80" s="15" t="s">
        <v>130</v>
      </c>
      <c r="D80" s="19"/>
    </row>
    <row r="81" spans="1:8" x14ac:dyDescent="0.25">
      <c r="A81" s="14" t="s">
        <v>36</v>
      </c>
      <c r="B81" s="28">
        <f>B15+B18+B21+B24+B31+B43+B59+B60+B61+B62+B66+B69+B72+B73</f>
        <v>996387.84000000008</v>
      </c>
      <c r="C81" s="43" t="s">
        <v>130</v>
      </c>
      <c r="D81" s="16"/>
      <c r="H81" s="1" t="b">
        <f>B81='Работы 2019'!C53</f>
        <v>1</v>
      </c>
    </row>
    <row r="82" spans="1:8" x14ac:dyDescent="0.25">
      <c r="A82" s="14" t="s">
        <v>37</v>
      </c>
      <c r="B82" s="28">
        <f>B81*1.2+B78</f>
        <v>1240440.648</v>
      </c>
      <c r="C82" s="43" t="s">
        <v>130</v>
      </c>
      <c r="D82" s="16"/>
    </row>
    <row r="83" spans="1:8" x14ac:dyDescent="0.25">
      <c r="A83" s="14" t="s">
        <v>38</v>
      </c>
      <c r="B83" s="28">
        <f>B4+B6+B9-B82</f>
        <v>127215.4982000005</v>
      </c>
      <c r="C83" s="43" t="s">
        <v>130</v>
      </c>
      <c r="D83" s="16"/>
    </row>
    <row r="84" spans="1:8" ht="28.5" x14ac:dyDescent="0.25">
      <c r="A84" s="17" t="s">
        <v>39</v>
      </c>
      <c r="B84" s="28">
        <f>B83+B8</f>
        <v>17239.438200000441</v>
      </c>
      <c r="C84" s="43" t="s">
        <v>130</v>
      </c>
      <c r="D84" s="16"/>
    </row>
  </sheetData>
  <sheetProtection sheet="1" objects="1" scenarios="1" formatCells="0" formatColumns="0" sort="0" autoFilter="0" pivotTables="0"/>
  <mergeCells count="4">
    <mergeCell ref="A1:D1"/>
    <mergeCell ref="A14:D14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3"/>
  <sheetViews>
    <sheetView workbookViewId="0">
      <pane ySplit="3" topLeftCell="A37" activePane="bottomLeft" state="frozen"/>
      <selection pane="bottomLeft" activeCell="G61" sqref="G61"/>
    </sheetView>
  </sheetViews>
  <sheetFormatPr defaultRowHeight="15" x14ac:dyDescent="0.25"/>
  <cols>
    <col min="1" max="1" width="9.140625" style="48"/>
    <col min="2" max="2" width="73" customWidth="1"/>
    <col min="3" max="3" width="15" customWidth="1"/>
    <col min="4" max="4" width="12.7109375" style="52" customWidth="1"/>
    <col min="5" max="5" width="12.7109375" customWidth="1"/>
  </cols>
  <sheetData>
    <row r="1" spans="1:5" x14ac:dyDescent="0.25">
      <c r="B1" s="44" t="s">
        <v>67</v>
      </c>
      <c r="C1" s="44"/>
      <c r="E1" s="44"/>
    </row>
    <row r="2" spans="1:5" x14ac:dyDescent="0.25">
      <c r="B2" s="44" t="s">
        <v>68</v>
      </c>
      <c r="C2" s="44"/>
      <c r="E2" s="44"/>
    </row>
    <row r="3" spans="1:5" x14ac:dyDescent="0.25">
      <c r="A3" s="50" t="s">
        <v>129</v>
      </c>
      <c r="B3" s="51" t="s">
        <v>69</v>
      </c>
      <c r="C3" s="51" t="s">
        <v>70</v>
      </c>
      <c r="D3" s="51" t="s">
        <v>71</v>
      </c>
      <c r="E3" s="51" t="s">
        <v>72</v>
      </c>
    </row>
    <row r="4" spans="1:5" x14ac:dyDescent="0.25">
      <c r="A4" s="49">
        <v>3</v>
      </c>
      <c r="B4" s="45" t="s">
        <v>73</v>
      </c>
      <c r="C4" s="46">
        <v>83904.48</v>
      </c>
      <c r="D4" s="53" t="s">
        <v>74</v>
      </c>
      <c r="E4" s="46">
        <v>1584</v>
      </c>
    </row>
    <row r="5" spans="1:5" x14ac:dyDescent="0.25">
      <c r="A5" s="49">
        <v>3</v>
      </c>
      <c r="B5" s="45" t="s">
        <v>75</v>
      </c>
      <c r="C5" s="46">
        <v>83798.539999999994</v>
      </c>
      <c r="D5" s="53" t="s">
        <v>74</v>
      </c>
      <c r="E5" s="46">
        <v>1582</v>
      </c>
    </row>
    <row r="6" spans="1:5" x14ac:dyDescent="0.25">
      <c r="A6" s="49">
        <v>6</v>
      </c>
      <c r="B6" s="45" t="s">
        <v>76</v>
      </c>
      <c r="C6" s="46">
        <v>3876.24</v>
      </c>
      <c r="D6" s="53" t="s">
        <v>77</v>
      </c>
      <c r="E6" s="46">
        <v>8</v>
      </c>
    </row>
    <row r="7" spans="1:5" x14ac:dyDescent="0.25">
      <c r="A7" s="49">
        <v>4</v>
      </c>
      <c r="B7" s="45" t="s">
        <v>78</v>
      </c>
      <c r="C7" s="46">
        <v>3100.09</v>
      </c>
      <c r="D7" s="53" t="s">
        <v>79</v>
      </c>
      <c r="E7" s="46">
        <v>34445.4</v>
      </c>
    </row>
    <row r="8" spans="1:5" x14ac:dyDescent="0.25">
      <c r="A8" s="49">
        <v>4</v>
      </c>
      <c r="B8" s="45" t="s">
        <v>80</v>
      </c>
      <c r="C8" s="46">
        <v>3100.09</v>
      </c>
      <c r="D8" s="53" t="s">
        <v>79</v>
      </c>
      <c r="E8" s="46">
        <v>34445.4</v>
      </c>
    </row>
    <row r="9" spans="1:5" x14ac:dyDescent="0.25">
      <c r="A9" s="49">
        <v>14</v>
      </c>
      <c r="B9" s="45" t="s">
        <v>81</v>
      </c>
      <c r="C9" s="46">
        <v>564</v>
      </c>
      <c r="D9" s="53" t="s">
        <v>82</v>
      </c>
      <c r="E9" s="46">
        <v>6</v>
      </c>
    </row>
    <row r="10" spans="1:5" x14ac:dyDescent="0.25">
      <c r="A10" s="49">
        <v>6</v>
      </c>
      <c r="B10" s="45" t="s">
        <v>83</v>
      </c>
      <c r="C10" s="46">
        <v>7284.24</v>
      </c>
      <c r="D10" s="53" t="s">
        <v>84</v>
      </c>
      <c r="E10" s="46">
        <v>9</v>
      </c>
    </row>
    <row r="11" spans="1:5" x14ac:dyDescent="0.25">
      <c r="A11" s="49">
        <v>6</v>
      </c>
      <c r="B11" s="45" t="s">
        <v>85</v>
      </c>
      <c r="C11" s="46">
        <v>100601</v>
      </c>
      <c r="D11" s="53" t="s">
        <v>86</v>
      </c>
      <c r="E11" s="46">
        <v>1</v>
      </c>
    </row>
    <row r="12" spans="1:5" x14ac:dyDescent="0.25">
      <c r="A12" s="49">
        <v>5</v>
      </c>
      <c r="B12" s="45" t="s">
        <v>87</v>
      </c>
      <c r="C12" s="46">
        <v>158.80000000000001</v>
      </c>
      <c r="D12" s="53" t="s">
        <v>82</v>
      </c>
      <c r="E12" s="46">
        <v>2</v>
      </c>
    </row>
    <row r="13" spans="1:5" x14ac:dyDescent="0.25">
      <c r="A13" s="49">
        <v>5</v>
      </c>
      <c r="B13" s="45" t="s">
        <v>88</v>
      </c>
      <c r="C13" s="46">
        <v>222.82</v>
      </c>
      <c r="D13" s="53" t="s">
        <v>82</v>
      </c>
      <c r="E13" s="46">
        <v>1</v>
      </c>
    </row>
    <row r="14" spans="1:5" x14ac:dyDescent="0.25">
      <c r="A14" s="49">
        <v>6</v>
      </c>
      <c r="B14" s="45" t="s">
        <v>89</v>
      </c>
      <c r="C14" s="46">
        <v>697.08</v>
      </c>
      <c r="D14" s="53" t="s">
        <v>82</v>
      </c>
      <c r="E14" s="46">
        <v>3</v>
      </c>
    </row>
    <row r="15" spans="1:5" x14ac:dyDescent="0.25">
      <c r="A15" s="49">
        <v>6</v>
      </c>
      <c r="B15" s="45" t="s">
        <v>90</v>
      </c>
      <c r="C15" s="46">
        <v>232.36</v>
      </c>
      <c r="D15" s="53" t="s">
        <v>82</v>
      </c>
      <c r="E15" s="46">
        <v>1</v>
      </c>
    </row>
    <row r="16" spans="1:5" x14ac:dyDescent="0.25">
      <c r="A16" s="49">
        <v>5</v>
      </c>
      <c r="B16" s="45" t="s">
        <v>91</v>
      </c>
      <c r="C16" s="46">
        <v>333.38</v>
      </c>
      <c r="D16" s="53" t="s">
        <v>82</v>
      </c>
      <c r="E16" s="46">
        <v>1</v>
      </c>
    </row>
    <row r="17" spans="1:5" x14ac:dyDescent="0.25">
      <c r="A17" s="49">
        <v>5</v>
      </c>
      <c r="B17" s="45" t="s">
        <v>92</v>
      </c>
      <c r="C17" s="46">
        <v>1542.36</v>
      </c>
      <c r="D17" s="53" t="s">
        <v>82</v>
      </c>
      <c r="E17" s="46">
        <v>4</v>
      </c>
    </row>
    <row r="18" spans="1:5" x14ac:dyDescent="0.25">
      <c r="A18" s="49">
        <v>14</v>
      </c>
      <c r="B18" s="45" t="s">
        <v>93</v>
      </c>
      <c r="C18" s="46">
        <v>270.51</v>
      </c>
      <c r="D18" s="53" t="s">
        <v>79</v>
      </c>
      <c r="E18" s="46">
        <v>15912.28</v>
      </c>
    </row>
    <row r="19" spans="1:5" x14ac:dyDescent="0.25">
      <c r="A19" s="49">
        <v>10</v>
      </c>
      <c r="B19" s="45" t="s">
        <v>94</v>
      </c>
      <c r="C19" s="46">
        <v>275.52</v>
      </c>
      <c r="D19" s="53" t="s">
        <v>95</v>
      </c>
      <c r="E19" s="46">
        <v>1</v>
      </c>
    </row>
    <row r="20" spans="1:5" x14ac:dyDescent="0.25">
      <c r="A20" s="49">
        <v>10</v>
      </c>
      <c r="B20" s="45" t="s">
        <v>96</v>
      </c>
      <c r="C20" s="46">
        <v>979.59</v>
      </c>
      <c r="D20" s="53" t="s">
        <v>82</v>
      </c>
      <c r="E20" s="46">
        <v>3</v>
      </c>
    </row>
    <row r="21" spans="1:5" x14ac:dyDescent="0.25">
      <c r="A21" s="49">
        <v>5</v>
      </c>
      <c r="B21" s="45" t="s">
        <v>97</v>
      </c>
      <c r="C21" s="46">
        <v>1842.64</v>
      </c>
      <c r="D21" s="53" t="s">
        <v>79</v>
      </c>
      <c r="E21" s="46">
        <v>2.9</v>
      </c>
    </row>
    <row r="22" spans="1:5" x14ac:dyDescent="0.25">
      <c r="A22" s="49">
        <v>5</v>
      </c>
      <c r="B22" s="45" t="s">
        <v>98</v>
      </c>
      <c r="C22" s="46">
        <v>165.98</v>
      </c>
      <c r="D22" s="53" t="s">
        <v>79</v>
      </c>
      <c r="E22" s="46">
        <v>0.15</v>
      </c>
    </row>
    <row r="23" spans="1:5" x14ac:dyDescent="0.25">
      <c r="A23" s="49">
        <v>6</v>
      </c>
      <c r="B23" s="45" t="s">
        <v>99</v>
      </c>
      <c r="C23" s="46">
        <v>2439.96</v>
      </c>
      <c r="D23" s="53" t="s">
        <v>82</v>
      </c>
      <c r="E23" s="46">
        <v>4</v>
      </c>
    </row>
    <row r="24" spans="1:5" x14ac:dyDescent="0.25">
      <c r="A24" s="49">
        <v>6</v>
      </c>
      <c r="B24" s="45" t="s">
        <v>100</v>
      </c>
      <c r="C24" s="46">
        <v>4675.2</v>
      </c>
      <c r="D24" s="53" t="s">
        <v>82</v>
      </c>
      <c r="E24" s="46">
        <v>1</v>
      </c>
    </row>
    <row r="25" spans="1:5" x14ac:dyDescent="0.25">
      <c r="A25" s="49">
        <v>6</v>
      </c>
      <c r="B25" s="45" t="s">
        <v>101</v>
      </c>
      <c r="C25" s="46">
        <v>7520</v>
      </c>
      <c r="D25" s="53" t="s">
        <v>95</v>
      </c>
      <c r="E25" s="46">
        <v>5</v>
      </c>
    </row>
    <row r="26" spans="1:5" x14ac:dyDescent="0.25">
      <c r="A26" s="49">
        <v>6</v>
      </c>
      <c r="B26" s="45" t="s">
        <v>102</v>
      </c>
      <c r="C26" s="46">
        <v>10410</v>
      </c>
      <c r="D26" s="53" t="s">
        <v>95</v>
      </c>
      <c r="E26" s="46">
        <v>6</v>
      </c>
    </row>
    <row r="27" spans="1:5" x14ac:dyDescent="0.25">
      <c r="A27" s="49">
        <v>12</v>
      </c>
      <c r="B27" s="45" t="s">
        <v>103</v>
      </c>
      <c r="C27" s="46">
        <v>27556.32</v>
      </c>
      <c r="D27" s="53" t="s">
        <v>79</v>
      </c>
      <c r="E27" s="46">
        <v>34445.4</v>
      </c>
    </row>
    <row r="28" spans="1:5" x14ac:dyDescent="0.25">
      <c r="A28" s="49">
        <v>12</v>
      </c>
      <c r="B28" s="45" t="s">
        <v>104</v>
      </c>
      <c r="C28" s="46">
        <v>31000.86</v>
      </c>
      <c r="D28" s="53" t="s">
        <v>79</v>
      </c>
      <c r="E28" s="46">
        <v>34445.4</v>
      </c>
    </row>
    <row r="29" spans="1:5" x14ac:dyDescent="0.25">
      <c r="A29" s="49">
        <v>11</v>
      </c>
      <c r="B29" s="45" t="s">
        <v>105</v>
      </c>
      <c r="C29" s="46">
        <v>7922.44</v>
      </c>
      <c r="D29" s="53" t="s">
        <v>79</v>
      </c>
      <c r="E29" s="46">
        <v>34445.4</v>
      </c>
    </row>
    <row r="30" spans="1:5" x14ac:dyDescent="0.25">
      <c r="A30" s="49">
        <v>11</v>
      </c>
      <c r="B30" s="45" t="s">
        <v>106</v>
      </c>
      <c r="C30" s="46">
        <v>7233.53</v>
      </c>
      <c r="D30" s="53" t="s">
        <v>79</v>
      </c>
      <c r="E30" s="46">
        <v>34445.4</v>
      </c>
    </row>
    <row r="31" spans="1:5" x14ac:dyDescent="0.25">
      <c r="A31" s="49">
        <v>2</v>
      </c>
      <c r="B31" s="45" t="s">
        <v>107</v>
      </c>
      <c r="C31" s="46">
        <v>54768.18</v>
      </c>
      <c r="D31" s="53" t="s">
        <v>79</v>
      </c>
      <c r="E31" s="46">
        <v>34445.4</v>
      </c>
    </row>
    <row r="32" spans="1:5" x14ac:dyDescent="0.25">
      <c r="A32" s="49">
        <v>2</v>
      </c>
      <c r="B32" s="45" t="s">
        <v>108</v>
      </c>
      <c r="C32" s="46">
        <v>54412.59</v>
      </c>
      <c r="D32" s="53" t="s">
        <v>79</v>
      </c>
      <c r="E32" s="46">
        <v>32778.68</v>
      </c>
    </row>
    <row r="33" spans="1:5" x14ac:dyDescent="0.25">
      <c r="A33" s="49">
        <v>14</v>
      </c>
      <c r="B33" s="45" t="s">
        <v>109</v>
      </c>
      <c r="C33" s="46">
        <v>82984.66</v>
      </c>
      <c r="D33" s="53" t="s">
        <v>79</v>
      </c>
      <c r="E33" s="46">
        <v>33871.300000000003</v>
      </c>
    </row>
    <row r="34" spans="1:5" x14ac:dyDescent="0.25">
      <c r="A34" s="49">
        <v>14</v>
      </c>
      <c r="B34" s="45" t="s">
        <v>110</v>
      </c>
      <c r="C34" s="46">
        <v>81668.91</v>
      </c>
      <c r="D34" s="53" t="s">
        <v>79</v>
      </c>
      <c r="E34" s="46">
        <v>33334.26</v>
      </c>
    </row>
    <row r="35" spans="1:5" x14ac:dyDescent="0.25">
      <c r="A35" s="49">
        <v>5</v>
      </c>
      <c r="B35" s="45" t="s">
        <v>111</v>
      </c>
      <c r="C35" s="46">
        <v>2988</v>
      </c>
      <c r="D35" s="53" t="s">
        <v>95</v>
      </c>
      <c r="E35" s="46">
        <v>120</v>
      </c>
    </row>
    <row r="36" spans="1:5" x14ac:dyDescent="0.25">
      <c r="A36" s="49">
        <v>1</v>
      </c>
      <c r="B36" s="45" t="s">
        <v>112</v>
      </c>
      <c r="C36" s="46">
        <v>129514.7</v>
      </c>
      <c r="D36" s="53" t="s">
        <v>79</v>
      </c>
      <c r="E36" s="46">
        <v>34445.4</v>
      </c>
    </row>
    <row r="37" spans="1:5" x14ac:dyDescent="0.25">
      <c r="A37" s="49">
        <v>1</v>
      </c>
      <c r="B37" s="45" t="s">
        <v>113</v>
      </c>
      <c r="C37" s="46">
        <v>136059.32999999999</v>
      </c>
      <c r="D37" s="53" t="s">
        <v>79</v>
      </c>
      <c r="E37" s="46">
        <v>34445.4</v>
      </c>
    </row>
    <row r="38" spans="1:5" x14ac:dyDescent="0.25">
      <c r="A38" s="49">
        <v>5</v>
      </c>
      <c r="B38" s="45" t="s">
        <v>114</v>
      </c>
      <c r="C38" s="46">
        <v>240.9</v>
      </c>
      <c r="D38" s="53" t="s">
        <v>82</v>
      </c>
      <c r="E38" s="46">
        <v>1</v>
      </c>
    </row>
    <row r="39" spans="1:5" x14ac:dyDescent="0.25">
      <c r="A39" s="49">
        <v>5</v>
      </c>
      <c r="B39" s="45" t="s">
        <v>115</v>
      </c>
      <c r="C39" s="46">
        <v>2065.6999999999998</v>
      </c>
      <c r="D39" s="53" t="s">
        <v>82</v>
      </c>
      <c r="E39" s="46">
        <v>2</v>
      </c>
    </row>
    <row r="40" spans="1:5" x14ac:dyDescent="0.25">
      <c r="A40" s="49">
        <v>6</v>
      </c>
      <c r="B40" s="45" t="s">
        <v>116</v>
      </c>
      <c r="C40" s="46">
        <v>718.4</v>
      </c>
      <c r="D40" s="53" t="s">
        <v>82</v>
      </c>
      <c r="E40" s="46">
        <v>4</v>
      </c>
    </row>
    <row r="41" spans="1:5" x14ac:dyDescent="0.25">
      <c r="A41" s="49">
        <v>6</v>
      </c>
      <c r="B41" s="45" t="s">
        <v>116</v>
      </c>
      <c r="C41" s="46">
        <v>171.34</v>
      </c>
      <c r="D41" s="53" t="s">
        <v>82</v>
      </c>
      <c r="E41" s="46">
        <v>1</v>
      </c>
    </row>
    <row r="42" spans="1:5" x14ac:dyDescent="0.25">
      <c r="A42" s="49">
        <v>5</v>
      </c>
      <c r="B42" s="45" t="s">
        <v>117</v>
      </c>
      <c r="C42" s="46">
        <v>373.52</v>
      </c>
      <c r="D42" s="53" t="s">
        <v>82</v>
      </c>
      <c r="E42" s="46">
        <v>2</v>
      </c>
    </row>
    <row r="43" spans="1:5" x14ac:dyDescent="0.25">
      <c r="A43" s="49">
        <v>5</v>
      </c>
      <c r="B43" s="45" t="s">
        <v>118</v>
      </c>
      <c r="C43" s="46">
        <v>105.29</v>
      </c>
      <c r="D43" s="53" t="s">
        <v>79</v>
      </c>
      <c r="E43" s="46">
        <v>0.25</v>
      </c>
    </row>
    <row r="44" spans="1:5" x14ac:dyDescent="0.25">
      <c r="A44" s="49">
        <v>10</v>
      </c>
      <c r="B44" s="45" t="s">
        <v>119</v>
      </c>
      <c r="C44" s="46">
        <v>1299.6400000000001</v>
      </c>
      <c r="D44" s="53" t="s">
        <v>82</v>
      </c>
      <c r="E44" s="46">
        <v>4</v>
      </c>
    </row>
    <row r="45" spans="1:5" x14ac:dyDescent="0.25">
      <c r="A45" s="49">
        <v>4</v>
      </c>
      <c r="B45" s="45" t="s">
        <v>120</v>
      </c>
      <c r="C45" s="46">
        <v>2755.63</v>
      </c>
      <c r="D45" s="53" t="s">
        <v>79</v>
      </c>
      <c r="E45" s="46">
        <v>34445.4</v>
      </c>
    </row>
    <row r="46" spans="1:5" x14ac:dyDescent="0.25">
      <c r="A46" s="49">
        <v>4</v>
      </c>
      <c r="B46" s="45" t="s">
        <v>121</v>
      </c>
      <c r="C46" s="46">
        <v>3100.09</v>
      </c>
      <c r="D46" s="53" t="s">
        <v>79</v>
      </c>
      <c r="E46" s="46">
        <v>34445.4</v>
      </c>
    </row>
    <row r="47" spans="1:5" x14ac:dyDescent="0.25">
      <c r="A47" s="49">
        <v>4</v>
      </c>
      <c r="B47" s="45" t="s">
        <v>122</v>
      </c>
      <c r="C47" s="46">
        <v>13089.25</v>
      </c>
      <c r="D47" s="53" t="s">
        <v>79</v>
      </c>
      <c r="E47" s="46">
        <v>34445.4</v>
      </c>
    </row>
    <row r="48" spans="1:5" x14ac:dyDescent="0.25">
      <c r="A48" s="49">
        <v>4</v>
      </c>
      <c r="B48" s="45" t="s">
        <v>123</v>
      </c>
      <c r="C48" s="46">
        <v>13089.25</v>
      </c>
      <c r="D48" s="53" t="s">
        <v>79</v>
      </c>
      <c r="E48" s="46">
        <v>34445.4</v>
      </c>
    </row>
    <row r="49" spans="1:5" x14ac:dyDescent="0.25">
      <c r="A49" s="49">
        <v>6</v>
      </c>
      <c r="B49" s="45" t="s">
        <v>124</v>
      </c>
      <c r="C49" s="46">
        <v>540.28</v>
      </c>
      <c r="D49" s="53" t="s">
        <v>125</v>
      </c>
      <c r="E49" s="46">
        <v>2</v>
      </c>
    </row>
    <row r="50" spans="1:5" x14ac:dyDescent="0.25">
      <c r="A50" s="49">
        <v>6</v>
      </c>
      <c r="B50" s="45" t="s">
        <v>126</v>
      </c>
      <c r="C50" s="46">
        <v>3107.65</v>
      </c>
      <c r="D50" s="53" t="s">
        <v>84</v>
      </c>
      <c r="E50" s="46">
        <v>5</v>
      </c>
    </row>
    <row r="51" spans="1:5" x14ac:dyDescent="0.25">
      <c r="A51" s="49">
        <v>6</v>
      </c>
      <c r="B51" s="45" t="s">
        <v>127</v>
      </c>
      <c r="C51" s="46">
        <v>802.5</v>
      </c>
      <c r="D51" s="53" t="s">
        <v>95</v>
      </c>
      <c r="E51" s="46">
        <v>0.5</v>
      </c>
    </row>
    <row r="52" spans="1:5" x14ac:dyDescent="0.25">
      <c r="A52" s="49">
        <v>6</v>
      </c>
      <c r="B52" s="45" t="s">
        <v>128</v>
      </c>
      <c r="C52" s="46">
        <v>20824</v>
      </c>
      <c r="D52" s="53" t="s">
        <v>95</v>
      </c>
      <c r="E52" s="46">
        <v>19</v>
      </c>
    </row>
    <row r="53" spans="1:5" x14ac:dyDescent="0.25">
      <c r="A53" s="49"/>
      <c r="B53" s="45"/>
      <c r="C53" s="47">
        <v>996387.84000000008</v>
      </c>
      <c r="D53" s="53"/>
      <c r="E53" s="46"/>
    </row>
  </sheetData>
  <autoFilter ref="A3:E5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28" sqref="E28"/>
    </sheetView>
  </sheetViews>
  <sheetFormatPr defaultRowHeight="15" x14ac:dyDescent="0.25"/>
  <cols>
    <col min="1" max="8" width="13.5703125" customWidth="1"/>
  </cols>
  <sheetData>
    <row r="1" spans="1:8" ht="16.5" x14ac:dyDescent="0.25">
      <c r="A1" s="63" t="s">
        <v>40</v>
      </c>
      <c r="B1" s="63"/>
      <c r="C1" s="63"/>
      <c r="D1" s="63"/>
      <c r="E1" s="63"/>
      <c r="F1" s="63"/>
      <c r="G1" s="63"/>
      <c r="H1" s="63"/>
    </row>
    <row r="2" spans="1:8" x14ac:dyDescent="0.25">
      <c r="A2" s="33"/>
      <c r="B2" s="33"/>
      <c r="C2" s="33"/>
      <c r="D2" s="33"/>
      <c r="E2" s="33"/>
      <c r="F2" s="33"/>
      <c r="G2" s="33"/>
      <c r="H2" s="33"/>
    </row>
    <row r="3" spans="1:8" ht="25.5" x14ac:dyDescent="0.25">
      <c r="A3" s="34" t="s">
        <v>41</v>
      </c>
      <c r="B3" s="61" t="s">
        <v>42</v>
      </c>
      <c r="C3" s="62"/>
      <c r="D3" s="34" t="s">
        <v>43</v>
      </c>
      <c r="E3" s="34" t="s">
        <v>44</v>
      </c>
      <c r="F3" s="34" t="s">
        <v>45</v>
      </c>
      <c r="G3" s="35" t="s">
        <v>46</v>
      </c>
      <c r="H3" s="35" t="s">
        <v>47</v>
      </c>
    </row>
    <row r="4" spans="1:8" x14ac:dyDescent="0.25">
      <c r="A4" s="36" t="s">
        <v>48</v>
      </c>
      <c r="B4" s="37" t="s">
        <v>49</v>
      </c>
      <c r="C4" s="64" t="s">
        <v>50</v>
      </c>
      <c r="D4" s="64"/>
      <c r="E4" s="64"/>
      <c r="F4" s="64"/>
      <c r="G4" s="64"/>
      <c r="H4" s="65"/>
    </row>
    <row r="5" spans="1:8" x14ac:dyDescent="0.25">
      <c r="A5" s="34" t="s">
        <v>51</v>
      </c>
      <c r="B5" s="61" t="s">
        <v>52</v>
      </c>
      <c r="C5" s="62"/>
      <c r="D5" s="38">
        <v>139087.26</v>
      </c>
      <c r="E5" s="38">
        <v>106610.55</v>
      </c>
      <c r="F5" s="39">
        <v>76.650000000000006</v>
      </c>
      <c r="G5" s="40" t="s">
        <v>53</v>
      </c>
      <c r="H5" s="40" t="s">
        <v>54</v>
      </c>
    </row>
    <row r="6" spans="1:8" x14ac:dyDescent="0.25">
      <c r="A6" s="34" t="s">
        <v>51</v>
      </c>
      <c r="B6" s="61" t="s">
        <v>52</v>
      </c>
      <c r="C6" s="62"/>
      <c r="D6" s="38">
        <v>147810.73000000001</v>
      </c>
      <c r="E6" s="38">
        <v>141187.39000000001</v>
      </c>
      <c r="F6" s="39">
        <v>95.52</v>
      </c>
      <c r="G6" s="40" t="s">
        <v>55</v>
      </c>
      <c r="H6" s="40" t="s">
        <v>54</v>
      </c>
    </row>
    <row r="7" spans="1:8" x14ac:dyDescent="0.25">
      <c r="A7" s="34" t="s">
        <v>51</v>
      </c>
      <c r="B7" s="61" t="s">
        <v>52</v>
      </c>
      <c r="C7" s="62"/>
      <c r="D7" s="38">
        <v>138227.85</v>
      </c>
      <c r="E7" s="38">
        <v>103222.75</v>
      </c>
      <c r="F7" s="39">
        <v>74.680000000000007</v>
      </c>
      <c r="G7" s="40" t="s">
        <v>56</v>
      </c>
      <c r="H7" s="40" t="s">
        <v>54</v>
      </c>
    </row>
    <row r="8" spans="1:8" x14ac:dyDescent="0.25">
      <c r="A8" s="34" t="s">
        <v>51</v>
      </c>
      <c r="B8" s="61" t="s">
        <v>52</v>
      </c>
      <c r="C8" s="62"/>
      <c r="D8" s="38">
        <v>137733.92000000001</v>
      </c>
      <c r="E8" s="38">
        <v>131331.95000000001</v>
      </c>
      <c r="F8" s="39">
        <v>95.35</v>
      </c>
      <c r="G8" s="40" t="s">
        <v>57</v>
      </c>
      <c r="H8" s="40" t="s">
        <v>54</v>
      </c>
    </row>
    <row r="9" spans="1:8" x14ac:dyDescent="0.25">
      <c r="A9" s="34" t="s">
        <v>51</v>
      </c>
      <c r="B9" s="61" t="s">
        <v>52</v>
      </c>
      <c r="C9" s="62"/>
      <c r="D9" s="38">
        <v>136065.93</v>
      </c>
      <c r="E9" s="38">
        <v>131420.76999999999</v>
      </c>
      <c r="F9" s="39">
        <v>96.59</v>
      </c>
      <c r="G9" s="40" t="s">
        <v>58</v>
      </c>
      <c r="H9" s="40" t="s">
        <v>54</v>
      </c>
    </row>
    <row r="10" spans="1:8" x14ac:dyDescent="0.25">
      <c r="A10" s="34" t="s">
        <v>51</v>
      </c>
      <c r="B10" s="61" t="s">
        <v>52</v>
      </c>
      <c r="C10" s="62"/>
      <c r="D10" s="38">
        <v>136012.45000000001</v>
      </c>
      <c r="E10" s="38">
        <v>177898.46</v>
      </c>
      <c r="F10" s="39">
        <v>130.80000000000001</v>
      </c>
      <c r="G10" s="40" t="s">
        <v>59</v>
      </c>
      <c r="H10" s="40" t="s">
        <v>54</v>
      </c>
    </row>
    <row r="11" spans="1:8" x14ac:dyDescent="0.25">
      <c r="A11" s="34" t="s">
        <v>51</v>
      </c>
      <c r="B11" s="61" t="s">
        <v>52</v>
      </c>
      <c r="C11" s="62"/>
      <c r="D11" s="38">
        <v>146120.57</v>
      </c>
      <c r="E11" s="38">
        <v>135069.57</v>
      </c>
      <c r="F11" s="39">
        <v>92.44</v>
      </c>
      <c r="G11" s="40" t="s">
        <v>60</v>
      </c>
      <c r="H11" s="40" t="s">
        <v>54</v>
      </c>
    </row>
    <row r="12" spans="1:8" x14ac:dyDescent="0.25">
      <c r="A12" s="34" t="s">
        <v>51</v>
      </c>
      <c r="B12" s="61" t="s">
        <v>52</v>
      </c>
      <c r="C12" s="62"/>
      <c r="D12" s="38">
        <v>142750.21</v>
      </c>
      <c r="E12" s="38">
        <v>105800.61</v>
      </c>
      <c r="F12" s="39">
        <v>74.12</v>
      </c>
      <c r="G12" s="40" t="s">
        <v>61</v>
      </c>
      <c r="H12" s="40" t="s">
        <v>54</v>
      </c>
    </row>
    <row r="13" spans="1:8" x14ac:dyDescent="0.25">
      <c r="A13" s="34" t="s">
        <v>51</v>
      </c>
      <c r="B13" s="61" t="s">
        <v>52</v>
      </c>
      <c r="C13" s="62"/>
      <c r="D13" s="38">
        <v>144548.45000000001</v>
      </c>
      <c r="E13" s="38">
        <v>136077.24</v>
      </c>
      <c r="F13" s="39">
        <v>94.14</v>
      </c>
      <c r="G13" s="40" t="s">
        <v>62</v>
      </c>
      <c r="H13" s="40" t="s">
        <v>54</v>
      </c>
    </row>
    <row r="14" spans="1:8" x14ac:dyDescent="0.25">
      <c r="A14" s="34" t="s">
        <v>51</v>
      </c>
      <c r="B14" s="61" t="s">
        <v>52</v>
      </c>
      <c r="C14" s="62"/>
      <c r="D14" s="38">
        <v>144470.57999999999</v>
      </c>
      <c r="E14" s="38">
        <v>135123.45000000001</v>
      </c>
      <c r="F14" s="39">
        <v>93.53</v>
      </c>
      <c r="G14" s="40" t="s">
        <v>63</v>
      </c>
      <c r="H14" s="40" t="s">
        <v>54</v>
      </c>
    </row>
    <row r="15" spans="1:8" x14ac:dyDescent="0.25">
      <c r="A15" s="34" t="s">
        <v>51</v>
      </c>
      <c r="B15" s="61" t="s">
        <v>52</v>
      </c>
      <c r="C15" s="62"/>
      <c r="D15" s="38">
        <v>144405.81</v>
      </c>
      <c r="E15" s="38">
        <v>139391.34</v>
      </c>
      <c r="F15" s="39">
        <v>96.53</v>
      </c>
      <c r="G15" s="40" t="s">
        <v>64</v>
      </c>
      <c r="H15" s="40" t="s">
        <v>54</v>
      </c>
    </row>
    <row r="16" spans="1:8" x14ac:dyDescent="0.25">
      <c r="A16" s="34" t="s">
        <v>51</v>
      </c>
      <c r="B16" s="61" t="s">
        <v>52</v>
      </c>
      <c r="C16" s="62"/>
      <c r="D16" s="38">
        <v>143960.82</v>
      </c>
      <c r="E16" s="38">
        <v>148084.44</v>
      </c>
      <c r="F16" s="39">
        <v>102.86</v>
      </c>
      <c r="G16" s="40" t="s">
        <v>65</v>
      </c>
      <c r="H16" s="40" t="s">
        <v>54</v>
      </c>
    </row>
    <row r="17" spans="1:8" x14ac:dyDescent="0.25">
      <c r="A17" s="66" t="s">
        <v>66</v>
      </c>
      <c r="B17" s="67"/>
      <c r="C17" s="68"/>
      <c r="D17" s="41">
        <v>1701194.58</v>
      </c>
      <c r="E17" s="41">
        <v>1591218.52</v>
      </c>
      <c r="F17" s="42">
        <v>93.54</v>
      </c>
      <c r="G17" s="40" t="s">
        <v>48</v>
      </c>
      <c r="H17" s="40" t="s">
        <v>48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Гагарина, д. 5</vt:lpstr>
      <vt:lpstr>Работы 2019</vt:lpstr>
      <vt:lpstr>Справка</vt:lpstr>
      <vt:lpstr>'Гагарина, д. 5'!Область_печати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2018-02-28T04:08:13Z</cp:lastPrinted>
  <dcterms:created xsi:type="dcterms:W3CDTF">2016-03-18T02:51:51Z</dcterms:created>
  <dcterms:modified xsi:type="dcterms:W3CDTF">2020-03-19T03:25:43Z</dcterms:modified>
</cp:coreProperties>
</file>