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320" windowHeight="9210"/>
  </bookViews>
  <sheets>
    <sheet name="Боровая, д. 7" sheetId="1" r:id="rId1"/>
    <sheet name="Работы 2019" sheetId="4" r:id="rId2"/>
    <sheet name="Справка" sheetId="5" r:id="rId3"/>
  </sheets>
  <definedNames>
    <definedName name="_xlnm._FilterDatabase" localSheetId="1" hidden="1">'Работы 2019'!$A$3:$E$42</definedName>
    <definedName name="_xlnm.Print_Area" localSheetId="0">'Боровая, д. 7'!$A$1:$D$72</definedName>
  </definedNames>
  <calcPr calcId="144525"/>
</workbook>
</file>

<file path=xl/calcChain.xml><?xml version="1.0" encoding="utf-8"?>
<calcChain xmlns="http://schemas.openxmlformats.org/spreadsheetml/2006/main">
  <c r="B69" i="1" l="1"/>
  <c r="B37" i="1" l="1"/>
  <c r="B22" i="1"/>
  <c r="B61" i="1" l="1"/>
  <c r="B58" i="1"/>
  <c r="B55" i="1"/>
  <c r="B52" i="1"/>
  <c r="B29" i="1"/>
  <c r="B19" i="1"/>
  <c r="B8" i="1"/>
  <c r="B16" i="1" l="1"/>
  <c r="B13" i="1"/>
  <c r="B68" i="1" l="1"/>
  <c r="B66" i="1"/>
  <c r="B65" i="1" s="1"/>
  <c r="H68" i="1" l="1"/>
  <c r="B10" i="1"/>
  <c r="B9" i="1" s="1"/>
  <c r="B11" i="1" l="1"/>
  <c r="B70" i="1"/>
  <c r="B71" i="1" s="1"/>
</calcChain>
</file>

<file path=xl/sharedStrings.xml><?xml version="1.0" encoding="utf-8"?>
<sst xmlns="http://schemas.openxmlformats.org/spreadsheetml/2006/main" count="288" uniqueCount="129">
  <si>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</si>
  <si>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</si>
  <si>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</si>
  <si>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</si>
  <si>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</si>
  <si>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</si>
  <si>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</si>
  <si>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</si>
  <si>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</si>
  <si>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</si>
  <si>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</si>
  <si>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замена эл. лампочки накаливания</t>
  </si>
  <si>
    <t>1.Расходы по снятию показаний с ИПУ по электроэнергии</t>
  </si>
  <si>
    <t>кол-во показаний</t>
  </si>
  <si>
    <t>Адрес: ул. Боровая, 7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</si>
  <si>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</si>
  <si>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</si>
  <si>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</si>
  <si>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</si>
  <si>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</si>
  <si>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</si>
  <si>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</si>
  <si>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осмотр подвала</t>
  </si>
  <si>
    <t>раз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</si>
  <si>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</si>
  <si>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</si>
  <si>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</si>
  <si>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Выезд а/машины по заявке</t>
  </si>
  <si>
    <t>выезд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</si>
  <si>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</si>
  <si>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</si>
  <si>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</si>
  <si>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</si>
  <si>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</si>
  <si>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</si>
  <si>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</si>
  <si>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</si>
  <si>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Доходы по дому:</t>
  </si>
  <si>
    <t>Старшие по дому</t>
  </si>
  <si>
    <t>Наименование работ</t>
  </si>
  <si>
    <t>Сумма</t>
  </si>
  <si>
    <t>Ед.изм</t>
  </si>
  <si>
    <t>Кол-во</t>
  </si>
  <si>
    <t>Ремонт вентилей д.20-32</t>
  </si>
  <si>
    <t>ремонт труб КНС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</si>
  <si>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</si>
  <si>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</si>
  <si>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</si>
  <si>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</si>
  <si>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</si>
  <si>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</si>
  <si>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</si>
  <si>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</si>
  <si>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</si>
  <si>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на 31.12.2019 г. 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</si>
  <si>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</si>
  <si>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БОРОВАЯ ул. д.7                                             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</si>
  <si>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</si>
  <si>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</si>
  <si>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</si>
  <si>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</si>
  <si>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Дератизация</t>
  </si>
  <si>
    <t>Замена электропатрона с материалами при закрытой а</t>
  </si>
  <si>
    <t>шт.</t>
  </si>
  <si>
    <t>Организация мест накоп.ртуть сод-х ламп 3,4 кв. 20</t>
  </si>
  <si>
    <t>Осмотр подвала</t>
  </si>
  <si>
    <t>1 дом</t>
  </si>
  <si>
    <t>Очистка канализационной сети</t>
  </si>
  <si>
    <t>Прочистка внутренней канализационной сети</t>
  </si>
  <si>
    <t>1м</t>
  </si>
  <si>
    <t>Смена стекл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</si>
  <si>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</si>
  <si>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</si>
  <si>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</si>
  <si>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</si>
  <si>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</si>
  <si>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</si>
  <si>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</si>
  <si>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1,2 кв. 2019г. К=0,6;0,8;0</t>
  </si>
  <si>
    <t>Управление жилым фондом 3,4 кв. 2019г. К=0,6;0,8;0</t>
  </si>
  <si>
    <t>Устранение свищей хомутами</t>
  </si>
  <si>
    <t>Утепление продухов изовером</t>
  </si>
  <si>
    <t>Хол.вода потр.при содер.общ.имущ. в МКД 1,2 кв.201</t>
  </si>
  <si>
    <t>Хол.вода потр.при содер.общ.имущ. в МКД 3,4 кв.201</t>
  </si>
  <si>
    <t>Чистка подвала после затопления</t>
  </si>
  <si>
    <t>Электрическая энергия потр.при содержании общего и</t>
  </si>
  <si>
    <t>замена электро-патрона</t>
  </si>
  <si>
    <t>ремонт межпанельных швов</t>
  </si>
  <si>
    <t>ремонт шиферной кровли</t>
  </si>
  <si>
    <t>сброс воздуха с системы отопления</t>
  </si>
  <si>
    <t>сброс воздуха со стояков отопления</t>
  </si>
  <si>
    <t>Общий итог</t>
  </si>
  <si>
    <t>№ раб</t>
  </si>
  <si>
    <t>Справка об уровне сбора платы за жилое помещение по состоянию на 06.02.2020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</si>
  <si>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</si>
  <si>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</si>
  <si>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</si>
  <si>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</si>
  <si>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</si>
  <si>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</si>
  <si>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</si>
  <si>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</si>
  <si>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</si>
  <si>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</si>
  <si>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10</t>
  </si>
  <si>
    <t>БОРОВАЯ ул. д.7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</si>
  <si>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</si>
  <si>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</si>
  <si>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</si>
  <si>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</si>
  <si>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</si>
  <si>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</si>
  <si>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</si>
  <si>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</si>
  <si>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</si>
  <si>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</si>
  <si>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</si>
  <si>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</si>
  <si>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</si>
  <si>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</si>
  <si>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Управление жилым фондом 3,4 кв. 2019г.К=0,6;0,8;0,85;0,9;1</t>
  </si>
  <si>
    <t>Организация мест накоп.ртуть сод-х ламп 3,4 кв. 2019 г</t>
  </si>
  <si>
    <t>Гор. вода потр.при содер.общего имущ-ва  в МКД 1,2 кв 2019 г.</t>
  </si>
  <si>
    <t>Гор. вода потр.при содер.общего имущ-ва  в МКД 3,4 кв. 2019 г.</t>
  </si>
  <si>
    <t>Хол.вода потр.при содер.общ.имущ. в МКД 1,2 кв.2019 г.</t>
  </si>
  <si>
    <t>Хол.вода потр.при содер.общ.имущ. в МКД 3,4 кв.2019 г.</t>
  </si>
  <si>
    <t>Электрическая энергия потр.при содержании общего имущ. МДК 1,2 кв. 2019 г.</t>
  </si>
  <si>
    <t>Электрическая энергия потр.при содержании общего имущ. МДК 3,4 кв. 2019 г.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</si>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</sst>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68">
    <xf numFmtId="0" fontId="0" fillId="0" borderId="0" xfId="0"/>
    <xf numFmtId="0" fontId="4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/>
    <xf numFmtId="164" fontId="4" fillId="0" borderId="0" xfId="1" applyFont="1" applyFill="1" applyAlignment="1">
      <alignment vertical="center"/>
    </xf>
    <xf numFmtId="164" fontId="7" fillId="0" borderId="2" xfId="1" applyFont="1" applyFill="1" applyBorder="1" applyAlignment="1" applyProtection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0" fontId="0" fillId="4" borderId="0" xfId="0" applyFill="1"/>
    <xf numFmtId="0" fontId="5" fillId="4" borderId="2" xfId="0" applyFont="1" applyFill="1" applyBorder="1" applyAlignment="1">
      <alignment horizontal="left" vertical="center" wrapText="1"/>
    </xf>
    <xf numFmtId="164" fontId="4" fillId="4" borderId="2" xfId="1" applyFont="1" applyFill="1" applyBorder="1" applyAlignment="1">
      <alignment horizontal="center" vertical="center"/>
    </xf>
    <xf numFmtId="0" fontId="4" fillId="4" borderId="0" xfId="0" applyFont="1" applyFill="1"/>
    <xf numFmtId="0" fontId="5" fillId="4" borderId="0" xfId="0" applyFont="1" applyFill="1"/>
    <xf numFmtId="0" fontId="5" fillId="4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4" fontId="6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vertical="center"/>
    </xf>
    <xf numFmtId="4" fontId="5" fillId="4" borderId="2" xfId="1" applyNumberFormat="1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1" fillId="3" borderId="2" xfId="0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11" fillId="3" borderId="2" xfId="0" applyFont="1" applyFill="1" applyBorder="1"/>
    <xf numFmtId="4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8" fillId="0" borderId="2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1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vertical="center"/>
    </xf>
    <xf numFmtId="164" fontId="8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4" fontId="4" fillId="0" borderId="7" xfId="1" applyFont="1" applyFill="1" applyBorder="1" applyAlignment="1">
      <alignment horizontal="center" vertical="center"/>
    </xf>
    <xf numFmtId="164" fontId="4" fillId="0" borderId="9" xfId="1" applyFont="1" applyFill="1" applyBorder="1" applyAlignment="1">
      <alignment horizontal="center" vertical="center"/>
    </xf>
    <xf numFmtId="164" fontId="4" fillId="0" borderId="8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0" fontId="13" fillId="0" borderId="5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center" vertical="top" wrapText="1"/>
    </xf>
    <xf numFmtId="0" fontId="13" fillId="0" borderId="4" xfId="0" applyNumberFormat="1" applyFont="1" applyFill="1" applyBorder="1" applyAlignment="1" applyProtection="1">
      <alignment horizontal="center" vertical="top" wrapText="1"/>
    </xf>
    <xf numFmtId="0" fontId="13" fillId="0" borderId="5" xfId="0" applyNumberFormat="1" applyFont="1" applyFill="1" applyBorder="1" applyAlignment="1" applyProtection="1">
      <alignment horizontal="center" vertical="top" wrapText="1"/>
    </xf>
    <xf numFmtId="4" fontId="13" fillId="0" borderId="3" xfId="0" applyNumberFormat="1" applyFont="1" applyFill="1" applyBorder="1" applyAlignment="1" applyProtection="1">
      <alignment horizontal="center" vertical="top" wrapText="1"/>
    </xf>
    <xf numFmtId="2" fontId="13" fillId="0" borderId="3" xfId="0" applyNumberFormat="1" applyFont="1" applyFill="1" applyBorder="1" applyAlignment="1" applyProtection="1">
      <alignment horizontal="center" vertical="top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4" fontId="13" fillId="0" borderId="3" xfId="0" applyNumberFormat="1" applyFont="1" applyFill="1" applyBorder="1" applyAlignment="1" applyProtection="1">
      <alignment horizontal="center" vertical="center" wrapText="1"/>
    </xf>
    <xf numFmtId="2" fontId="13" fillId="0" borderId="3" xfId="0" applyNumberFormat="1" applyFont="1" applyFill="1" applyBorder="1" applyAlignment="1" applyProtection="1">
      <alignment horizontal="center" vertical="center" wrapText="1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D1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1"/>
  <sheetViews>
    <sheetView tabSelected="1" zoomScaleSheetLayoutView="80" workbookViewId="0">
      <pane ySplit="3" topLeftCell="A4" activePane="bottomLeft" state="frozen"/>
      <selection pane="bottomLeft" activeCell="B71" sqref="B71"/>
    </sheetView>
  </sheetViews>
  <sheetFormatPr defaultRowHeight="15" x14ac:dyDescent="0.25"/>
  <cols>
    <col min="1" max="1" width="73" style="5" customWidth="1"/>
    <col min="2" max="2" width="17.7109375" style="7" customWidth="1"/>
    <col min="3" max="3" width="13" style="10" customWidth="1"/>
    <col min="4" max="4" width="14.28515625" style="10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2.75" customHeight="1" x14ac:dyDescent="0.25">
      <c r="A1" s="43" t="s">
        <v>0</v>
      </c>
      <c r="B1" s="43"/>
      <c r="C1" s="43"/>
      <c r="D1" s="43"/>
    </row>
    <row r="2" spans="1:4" s="6" customFormat="1" ht="15.75" x14ac:dyDescent="0.25">
      <c r="A2" s="17" t="s">
        <v>14</v>
      </c>
      <c r="B2" s="46" t="s">
        <v>45</v>
      </c>
      <c r="C2" s="47"/>
      <c r="D2" s="48"/>
    </row>
    <row r="3" spans="1:4" ht="57" x14ac:dyDescent="0.25">
      <c r="A3" s="2" t="s">
        <v>1</v>
      </c>
      <c r="B3" s="40" t="s">
        <v>2</v>
      </c>
      <c r="C3" s="8" t="s">
        <v>3</v>
      </c>
      <c r="D3" s="40" t="s">
        <v>4</v>
      </c>
    </row>
    <row r="4" spans="1:4" x14ac:dyDescent="0.25">
      <c r="A4" s="2" t="s">
        <v>46</v>
      </c>
      <c r="B4" s="18">
        <v>-729327.82299999974</v>
      </c>
      <c r="C4" s="49" t="s">
        <v>128</v>
      </c>
      <c r="D4" s="41"/>
    </row>
    <row r="5" spans="1:4" x14ac:dyDescent="0.25">
      <c r="A5" s="45" t="s">
        <v>37</v>
      </c>
      <c r="B5" s="45"/>
      <c r="C5" s="45"/>
      <c r="D5" s="45"/>
    </row>
    <row r="6" spans="1:4" x14ac:dyDescent="0.25">
      <c r="A6" s="2" t="s">
        <v>47</v>
      </c>
      <c r="B6" s="18">
        <v>917116.29</v>
      </c>
      <c r="C6" s="49" t="s">
        <v>128</v>
      </c>
      <c r="D6" s="41"/>
    </row>
    <row r="7" spans="1:4" x14ac:dyDescent="0.25">
      <c r="A7" s="2" t="s">
        <v>48</v>
      </c>
      <c r="B7" s="18">
        <v>1065756.32</v>
      </c>
      <c r="C7" s="49" t="s">
        <v>128</v>
      </c>
      <c r="D7" s="41"/>
    </row>
    <row r="8" spans="1:4" x14ac:dyDescent="0.25">
      <c r="A8" s="2" t="s">
        <v>49</v>
      </c>
      <c r="B8" s="18">
        <f>B7-B6</f>
        <v>148640.03000000003</v>
      </c>
      <c r="C8" s="49" t="s">
        <v>128</v>
      </c>
      <c r="D8" s="41"/>
    </row>
    <row r="9" spans="1:4" x14ac:dyDescent="0.25">
      <c r="A9" s="2" t="s">
        <v>5</v>
      </c>
      <c r="B9" s="18">
        <f>B10</f>
        <v>3171.84</v>
      </c>
      <c r="C9" s="49" t="s">
        <v>128</v>
      </c>
      <c r="D9" s="41"/>
    </row>
    <row r="10" spans="1:4" x14ac:dyDescent="0.25">
      <c r="A10" s="2" t="s">
        <v>6</v>
      </c>
      <c r="B10" s="18">
        <f>264.32*12</f>
        <v>3171.84</v>
      </c>
      <c r="C10" s="49" t="s">
        <v>128</v>
      </c>
      <c r="D10" s="41"/>
    </row>
    <row r="11" spans="1:4" x14ac:dyDescent="0.25">
      <c r="A11" s="3" t="s">
        <v>50</v>
      </c>
      <c r="B11" s="19">
        <f>B6+B9</f>
        <v>920288.13</v>
      </c>
      <c r="C11" s="49" t="s">
        <v>128</v>
      </c>
      <c r="D11" s="9"/>
    </row>
    <row r="12" spans="1:4" x14ac:dyDescent="0.25">
      <c r="A12" s="44" t="s">
        <v>7</v>
      </c>
      <c r="B12" s="44"/>
      <c r="C12" s="44"/>
      <c r="D12" s="44"/>
    </row>
    <row r="13" spans="1:4" x14ac:dyDescent="0.25">
      <c r="A13" s="4" t="s">
        <v>15</v>
      </c>
      <c r="B13" s="19">
        <f>B14+B15</f>
        <v>136471.63</v>
      </c>
      <c r="C13" s="49" t="s">
        <v>128</v>
      </c>
      <c r="D13" s="9"/>
    </row>
    <row r="14" spans="1:4" s="11" customFormat="1" x14ac:dyDescent="0.25">
      <c r="A14" s="26" t="s">
        <v>77</v>
      </c>
      <c r="B14" s="27">
        <v>66554.259999999995</v>
      </c>
      <c r="C14" s="28" t="s">
        <v>8</v>
      </c>
      <c r="D14" s="28">
        <v>17700.599999999999</v>
      </c>
    </row>
    <row r="15" spans="1:4" s="11" customFormat="1" x14ac:dyDescent="0.25">
      <c r="A15" s="26" t="s">
        <v>120</v>
      </c>
      <c r="B15" s="27">
        <v>69917.37</v>
      </c>
      <c r="C15" s="28" t="s">
        <v>8</v>
      </c>
      <c r="D15" s="28">
        <v>17700.599999999999</v>
      </c>
    </row>
    <row r="16" spans="1:4" s="14" customFormat="1" ht="28.5" x14ac:dyDescent="0.25">
      <c r="A16" s="4" t="s">
        <v>16</v>
      </c>
      <c r="B16" s="19">
        <f>B17+B18</f>
        <v>56281.93</v>
      </c>
      <c r="C16" s="49" t="s">
        <v>128</v>
      </c>
      <c r="D16" s="9"/>
    </row>
    <row r="17" spans="1:4" s="11" customFormat="1" x14ac:dyDescent="0.25">
      <c r="A17" s="26" t="s">
        <v>73</v>
      </c>
      <c r="B17" s="27">
        <v>26893.11</v>
      </c>
      <c r="C17" s="28" t="s">
        <v>8</v>
      </c>
      <c r="D17" s="28">
        <v>16913.900000000001</v>
      </c>
    </row>
    <row r="18" spans="1:4" s="11" customFormat="1" x14ac:dyDescent="0.25">
      <c r="A18" s="26" t="s">
        <v>74</v>
      </c>
      <c r="B18" s="27">
        <v>29388.82</v>
      </c>
      <c r="C18" s="28" t="s">
        <v>8</v>
      </c>
      <c r="D18" s="28">
        <v>17704.099999999999</v>
      </c>
    </row>
    <row r="19" spans="1:4" s="14" customFormat="1" ht="30" customHeight="1" x14ac:dyDescent="0.25">
      <c r="A19" s="4" t="s">
        <v>17</v>
      </c>
      <c r="B19" s="19">
        <f>B20+B21</f>
        <v>132001.24</v>
      </c>
      <c r="C19" s="49" t="s">
        <v>128</v>
      </c>
      <c r="D19" s="42"/>
    </row>
    <row r="20" spans="1:4" s="11" customFormat="1" x14ac:dyDescent="0.25">
      <c r="A20" s="26" t="s">
        <v>57</v>
      </c>
      <c r="B20" s="27">
        <v>65947.649999999994</v>
      </c>
      <c r="C20" s="28" t="s">
        <v>18</v>
      </c>
      <c r="D20" s="28">
        <v>1245</v>
      </c>
    </row>
    <row r="21" spans="1:4" s="11" customFormat="1" x14ac:dyDescent="0.25">
      <c r="A21" s="26" t="s">
        <v>58</v>
      </c>
      <c r="B21" s="27">
        <v>66053.59</v>
      </c>
      <c r="C21" s="28" t="s">
        <v>18</v>
      </c>
      <c r="D21" s="28">
        <v>1247</v>
      </c>
    </row>
    <row r="22" spans="1:4" s="14" customFormat="1" ht="28.5" x14ac:dyDescent="0.25">
      <c r="A22" s="4" t="s">
        <v>19</v>
      </c>
      <c r="B22" s="19">
        <f>SUM(B23:B28)</f>
        <v>20001.68</v>
      </c>
      <c r="C22" s="49" t="s">
        <v>128</v>
      </c>
      <c r="D22" s="9"/>
    </row>
    <row r="23" spans="1:4" s="11" customFormat="1" x14ac:dyDescent="0.25">
      <c r="A23" s="26" t="s">
        <v>122</v>
      </c>
      <c r="B23" s="27">
        <v>1947.07</v>
      </c>
      <c r="C23" s="28" t="s">
        <v>8</v>
      </c>
      <c r="D23" s="28">
        <v>17700.599999999999</v>
      </c>
    </row>
    <row r="24" spans="1:4" s="11" customFormat="1" x14ac:dyDescent="0.25">
      <c r="A24" s="26" t="s">
        <v>123</v>
      </c>
      <c r="B24" s="27">
        <v>1593.05</v>
      </c>
      <c r="C24" s="28" t="s">
        <v>8</v>
      </c>
      <c r="D24" s="28">
        <v>17700.599999999999</v>
      </c>
    </row>
    <row r="25" spans="1:4" s="11" customFormat="1" x14ac:dyDescent="0.25">
      <c r="A25" s="26" t="s">
        <v>124</v>
      </c>
      <c r="B25" s="27">
        <v>1416.05</v>
      </c>
      <c r="C25" s="28" t="s">
        <v>8</v>
      </c>
      <c r="D25" s="28">
        <v>17700.599999999999</v>
      </c>
    </row>
    <row r="26" spans="1:4" s="11" customFormat="1" x14ac:dyDescent="0.25">
      <c r="A26" s="26" t="s">
        <v>125</v>
      </c>
      <c r="B26" s="27">
        <v>1593.05</v>
      </c>
      <c r="C26" s="28" t="s">
        <v>8</v>
      </c>
      <c r="D26" s="28">
        <v>17700.599999999999</v>
      </c>
    </row>
    <row r="27" spans="1:4" s="11" customFormat="1" x14ac:dyDescent="0.25">
      <c r="A27" s="26" t="s">
        <v>126</v>
      </c>
      <c r="B27" s="27">
        <v>6726.23</v>
      </c>
      <c r="C27" s="28" t="s">
        <v>8</v>
      </c>
      <c r="D27" s="28">
        <v>17700.599999999999</v>
      </c>
    </row>
    <row r="28" spans="1:4" s="11" customFormat="1" x14ac:dyDescent="0.25">
      <c r="A28" s="26" t="s">
        <v>127</v>
      </c>
      <c r="B28" s="27">
        <v>6726.23</v>
      </c>
      <c r="C28" s="28" t="s">
        <v>8</v>
      </c>
      <c r="D28" s="28">
        <v>17700.599999999999</v>
      </c>
    </row>
    <row r="29" spans="1:4" s="14" customFormat="1" ht="42.75" x14ac:dyDescent="0.25">
      <c r="A29" s="4" t="s">
        <v>20</v>
      </c>
      <c r="B29" s="19">
        <f>SUM(B30:B36)</f>
        <v>43833.909999999996</v>
      </c>
      <c r="C29" s="49" t="s">
        <v>128</v>
      </c>
      <c r="D29" s="34"/>
    </row>
    <row r="30" spans="1:4" s="11" customFormat="1" x14ac:dyDescent="0.25">
      <c r="A30" s="26" t="s">
        <v>62</v>
      </c>
      <c r="B30" s="27">
        <v>445.64</v>
      </c>
      <c r="C30" s="28" t="s">
        <v>63</v>
      </c>
      <c r="D30" s="28">
        <v>2</v>
      </c>
    </row>
    <row r="31" spans="1:4" s="11" customFormat="1" x14ac:dyDescent="0.25">
      <c r="A31" s="26" t="s">
        <v>70</v>
      </c>
      <c r="B31" s="27">
        <v>521.1</v>
      </c>
      <c r="C31" s="28" t="s">
        <v>8</v>
      </c>
      <c r="D31" s="28">
        <v>0.7</v>
      </c>
    </row>
    <row r="32" spans="1:4" s="11" customFormat="1" x14ac:dyDescent="0.25">
      <c r="A32" s="26" t="s">
        <v>84</v>
      </c>
      <c r="B32" s="27">
        <v>6058.47</v>
      </c>
      <c r="C32" s="28" t="s">
        <v>63</v>
      </c>
      <c r="D32" s="28">
        <v>1</v>
      </c>
    </row>
    <row r="33" spans="1:5" s="11" customFormat="1" x14ac:dyDescent="0.25">
      <c r="A33" s="26" t="s">
        <v>11</v>
      </c>
      <c r="B33" s="27">
        <v>0</v>
      </c>
      <c r="C33" s="28" t="s">
        <v>63</v>
      </c>
      <c r="D33" s="28">
        <v>1</v>
      </c>
    </row>
    <row r="34" spans="1:5" s="11" customFormat="1" x14ac:dyDescent="0.25">
      <c r="A34" s="26" t="s">
        <v>86</v>
      </c>
      <c r="B34" s="27">
        <v>143.85</v>
      </c>
      <c r="C34" s="28" t="s">
        <v>63</v>
      </c>
      <c r="D34" s="28">
        <v>1</v>
      </c>
    </row>
    <row r="35" spans="1:5" s="11" customFormat="1" x14ac:dyDescent="0.25">
      <c r="A35" s="26" t="s">
        <v>87</v>
      </c>
      <c r="B35" s="27">
        <v>34478.82</v>
      </c>
      <c r="C35" s="28" t="s">
        <v>9</v>
      </c>
      <c r="D35" s="28">
        <v>31</v>
      </c>
    </row>
    <row r="36" spans="1:5" s="11" customFormat="1" x14ac:dyDescent="0.25">
      <c r="A36" s="26" t="s">
        <v>88</v>
      </c>
      <c r="B36" s="27">
        <v>2186.0300000000002</v>
      </c>
      <c r="C36" s="28" t="s">
        <v>8</v>
      </c>
      <c r="D36" s="28">
        <v>17.55</v>
      </c>
    </row>
    <row r="37" spans="1:5" s="14" customFormat="1" ht="42.75" x14ac:dyDescent="0.25">
      <c r="A37" s="4" t="s">
        <v>21</v>
      </c>
      <c r="B37" s="19">
        <f>SUM(B38:B48)</f>
        <v>21544.14</v>
      </c>
      <c r="C37" s="49" t="s">
        <v>128</v>
      </c>
      <c r="D37" s="9"/>
      <c r="E37" s="15" t="s">
        <v>10</v>
      </c>
    </row>
    <row r="38" spans="1:5" s="11" customFormat="1" x14ac:dyDescent="0.25">
      <c r="A38" s="26" t="s">
        <v>27</v>
      </c>
      <c r="B38" s="27">
        <v>3391.71</v>
      </c>
      <c r="C38" s="28" t="s">
        <v>28</v>
      </c>
      <c r="D38" s="28">
        <v>7</v>
      </c>
    </row>
    <row r="39" spans="1:5" s="11" customFormat="1" x14ac:dyDescent="0.25">
      <c r="A39" s="26" t="s">
        <v>24</v>
      </c>
      <c r="B39" s="27">
        <v>809.36</v>
      </c>
      <c r="C39" s="28" t="s">
        <v>25</v>
      </c>
      <c r="D39" s="28">
        <v>1</v>
      </c>
    </row>
    <row r="40" spans="1:5" s="11" customFormat="1" x14ac:dyDescent="0.25">
      <c r="A40" s="26" t="s">
        <v>65</v>
      </c>
      <c r="B40" s="27">
        <v>381.43</v>
      </c>
      <c r="C40" s="28" t="s">
        <v>66</v>
      </c>
      <c r="D40" s="28">
        <v>1</v>
      </c>
    </row>
    <row r="41" spans="1:5" s="11" customFormat="1" x14ac:dyDescent="0.25">
      <c r="A41" s="26" t="s">
        <v>67</v>
      </c>
      <c r="B41" s="27">
        <v>4771.8999999999996</v>
      </c>
      <c r="C41" s="28" t="s">
        <v>9</v>
      </c>
      <c r="D41" s="28">
        <v>17</v>
      </c>
    </row>
    <row r="42" spans="1:5" s="11" customFormat="1" x14ac:dyDescent="0.25">
      <c r="A42" s="26" t="s">
        <v>68</v>
      </c>
      <c r="B42" s="27">
        <v>2943</v>
      </c>
      <c r="C42" s="28" t="s">
        <v>69</v>
      </c>
      <c r="D42" s="28">
        <v>18</v>
      </c>
    </row>
    <row r="43" spans="1:5" s="11" customFormat="1" x14ac:dyDescent="0.25">
      <c r="A43" s="26" t="s">
        <v>43</v>
      </c>
      <c r="B43" s="27">
        <v>383.63</v>
      </c>
      <c r="C43" s="28" t="s">
        <v>63</v>
      </c>
      <c r="D43" s="28">
        <v>1</v>
      </c>
    </row>
    <row r="44" spans="1:5" s="11" customFormat="1" x14ac:dyDescent="0.25">
      <c r="A44" s="26" t="s">
        <v>80</v>
      </c>
      <c r="B44" s="27">
        <v>179.6</v>
      </c>
      <c r="C44" s="28" t="s">
        <v>63</v>
      </c>
      <c r="D44" s="28">
        <v>1</v>
      </c>
    </row>
    <row r="45" spans="1:5" s="11" customFormat="1" x14ac:dyDescent="0.25">
      <c r="A45" s="26" t="s">
        <v>22</v>
      </c>
      <c r="B45" s="27">
        <v>1620.84</v>
      </c>
      <c r="C45" s="28" t="s">
        <v>23</v>
      </c>
      <c r="D45" s="28">
        <v>6</v>
      </c>
    </row>
    <row r="46" spans="1:5" s="11" customFormat="1" x14ac:dyDescent="0.25">
      <c r="A46" s="26" t="s">
        <v>44</v>
      </c>
      <c r="B46" s="27">
        <v>225.84</v>
      </c>
      <c r="C46" s="28" t="s">
        <v>63</v>
      </c>
      <c r="D46" s="28">
        <v>2</v>
      </c>
    </row>
    <row r="47" spans="1:5" s="11" customFormat="1" x14ac:dyDescent="0.25">
      <c r="A47" s="26" t="s">
        <v>89</v>
      </c>
      <c r="B47" s="27">
        <v>3107.65</v>
      </c>
      <c r="C47" s="28" t="s">
        <v>25</v>
      </c>
      <c r="D47" s="28">
        <v>5</v>
      </c>
    </row>
    <row r="48" spans="1:5" s="11" customFormat="1" x14ac:dyDescent="0.25">
      <c r="A48" s="26" t="s">
        <v>90</v>
      </c>
      <c r="B48" s="27">
        <v>3729.18</v>
      </c>
      <c r="C48" s="28" t="s">
        <v>25</v>
      </c>
      <c r="D48" s="28">
        <v>6</v>
      </c>
    </row>
    <row r="49" spans="1:4" s="14" customFormat="1" ht="28.5" x14ac:dyDescent="0.25">
      <c r="A49" s="4" t="s">
        <v>26</v>
      </c>
      <c r="B49" s="19">
        <v>0</v>
      </c>
      <c r="C49" s="49" t="s">
        <v>128</v>
      </c>
      <c r="D49" s="9"/>
    </row>
    <row r="50" spans="1:4" s="14" customFormat="1" ht="28.5" x14ac:dyDescent="0.25">
      <c r="A50" s="4" t="s">
        <v>29</v>
      </c>
      <c r="B50" s="19">
        <v>0</v>
      </c>
      <c r="C50" s="49" t="s">
        <v>128</v>
      </c>
      <c r="D50" s="9"/>
    </row>
    <row r="51" spans="1:4" s="14" customFormat="1" x14ac:dyDescent="0.25">
      <c r="A51" s="4" t="s">
        <v>30</v>
      </c>
      <c r="B51" s="19">
        <v>0</v>
      </c>
      <c r="C51" s="49" t="s">
        <v>128</v>
      </c>
      <c r="D51" s="9"/>
    </row>
    <row r="52" spans="1:4" s="14" customFormat="1" ht="28.5" x14ac:dyDescent="0.25">
      <c r="A52" s="4" t="s">
        <v>31</v>
      </c>
      <c r="B52" s="19">
        <f>B53</f>
        <v>273.62</v>
      </c>
      <c r="C52" s="49" t="s">
        <v>128</v>
      </c>
      <c r="D52" s="9"/>
    </row>
    <row r="53" spans="1:4" s="14" customFormat="1" x14ac:dyDescent="0.25">
      <c r="A53" s="35" t="s">
        <v>81</v>
      </c>
      <c r="B53" s="36">
        <v>273.62</v>
      </c>
      <c r="C53" s="9" t="s">
        <v>8</v>
      </c>
      <c r="D53" s="9">
        <v>2</v>
      </c>
    </row>
    <row r="54" spans="1:4" s="14" customFormat="1" ht="28.5" x14ac:dyDescent="0.25">
      <c r="A54" s="4" t="s">
        <v>32</v>
      </c>
      <c r="B54" s="19">
        <v>0</v>
      </c>
      <c r="C54" s="49" t="s">
        <v>128</v>
      </c>
      <c r="D54" s="9"/>
    </row>
    <row r="55" spans="1:4" s="14" customFormat="1" ht="28.5" x14ac:dyDescent="0.25">
      <c r="A55" s="4" t="s">
        <v>33</v>
      </c>
      <c r="B55" s="19">
        <f>B56+B57</f>
        <v>30091.02</v>
      </c>
      <c r="C55" s="49" t="s">
        <v>128</v>
      </c>
      <c r="D55" s="9"/>
    </row>
    <row r="56" spans="1:4" s="11" customFormat="1" x14ac:dyDescent="0.25">
      <c r="A56" s="26" t="s">
        <v>71</v>
      </c>
      <c r="B56" s="27">
        <v>14160.48</v>
      </c>
      <c r="C56" s="28" t="s">
        <v>8</v>
      </c>
      <c r="D56" s="28">
        <v>17700.599999999999</v>
      </c>
    </row>
    <row r="57" spans="1:4" s="11" customFormat="1" x14ac:dyDescent="0.25">
      <c r="A57" s="26" t="s">
        <v>72</v>
      </c>
      <c r="B57" s="27">
        <v>15930.54</v>
      </c>
      <c r="C57" s="28" t="s">
        <v>8</v>
      </c>
      <c r="D57" s="28">
        <v>17700.599999999999</v>
      </c>
    </row>
    <row r="58" spans="1:4" s="14" customFormat="1" ht="28.5" x14ac:dyDescent="0.25">
      <c r="A58" s="4" t="s">
        <v>34</v>
      </c>
      <c r="B58" s="19">
        <f>SUM(B59:B60)</f>
        <v>2068.94</v>
      </c>
      <c r="C58" s="49" t="s">
        <v>128</v>
      </c>
      <c r="D58" s="9"/>
    </row>
    <row r="59" spans="1:4" s="14" customFormat="1" x14ac:dyDescent="0.25">
      <c r="A59" s="35" t="s">
        <v>61</v>
      </c>
      <c r="B59" s="36">
        <v>852</v>
      </c>
      <c r="C59" s="9" t="s">
        <v>8</v>
      </c>
      <c r="D59" s="9">
        <v>600</v>
      </c>
    </row>
    <row r="60" spans="1:4" s="14" customFormat="1" x14ac:dyDescent="0.25">
      <c r="A60" s="35" t="s">
        <v>61</v>
      </c>
      <c r="B60" s="36">
        <v>1216.94</v>
      </c>
      <c r="C60" s="9" t="s">
        <v>8</v>
      </c>
      <c r="D60" s="9">
        <v>857</v>
      </c>
    </row>
    <row r="61" spans="1:4" s="14" customFormat="1" ht="57" x14ac:dyDescent="0.25">
      <c r="A61" s="4" t="s">
        <v>35</v>
      </c>
      <c r="B61" s="19">
        <f>SUM(B62:B64)</f>
        <v>84953.140000000014</v>
      </c>
      <c r="C61" s="49" t="s">
        <v>128</v>
      </c>
      <c r="D61" s="9"/>
    </row>
    <row r="62" spans="1:4" s="11" customFormat="1" x14ac:dyDescent="0.25">
      <c r="A62" s="26" t="s">
        <v>121</v>
      </c>
      <c r="B62" s="27">
        <v>139.01</v>
      </c>
      <c r="C62" s="28" t="s">
        <v>8</v>
      </c>
      <c r="D62" s="28">
        <v>8176.91</v>
      </c>
    </row>
    <row r="63" spans="1:4" s="11" customFormat="1" x14ac:dyDescent="0.25">
      <c r="A63" s="26" t="s">
        <v>75</v>
      </c>
      <c r="B63" s="27">
        <v>41439.08</v>
      </c>
      <c r="C63" s="28" t="s">
        <v>8</v>
      </c>
      <c r="D63" s="28">
        <v>16913.900000000001</v>
      </c>
    </row>
    <row r="64" spans="1:4" s="11" customFormat="1" x14ac:dyDescent="0.25">
      <c r="A64" s="26" t="s">
        <v>76</v>
      </c>
      <c r="B64" s="27">
        <v>43375.05</v>
      </c>
      <c r="C64" s="28" t="s">
        <v>8</v>
      </c>
      <c r="D64" s="28">
        <v>17704.099999999999</v>
      </c>
    </row>
    <row r="65" spans="1:8" s="14" customFormat="1" x14ac:dyDescent="0.25">
      <c r="A65" s="4" t="s">
        <v>36</v>
      </c>
      <c r="B65" s="19">
        <f>B66+B67</f>
        <v>16504.379999999997</v>
      </c>
      <c r="C65" s="49" t="s">
        <v>128</v>
      </c>
      <c r="D65" s="9"/>
    </row>
    <row r="66" spans="1:8" s="14" customFormat="1" ht="30" x14ac:dyDescent="0.25">
      <c r="A66" s="37" t="s">
        <v>12</v>
      </c>
      <c r="B66" s="38">
        <f>D66*5*12</f>
        <v>5940</v>
      </c>
      <c r="C66" s="39" t="s">
        <v>13</v>
      </c>
      <c r="D66" s="33">
        <v>99</v>
      </c>
    </row>
    <row r="67" spans="1:8" s="14" customFormat="1" x14ac:dyDescent="0.25">
      <c r="A67" s="37" t="s">
        <v>38</v>
      </c>
      <c r="B67" s="38">
        <v>10564.38</v>
      </c>
      <c r="C67" s="9" t="s">
        <v>128</v>
      </c>
      <c r="D67" s="33"/>
    </row>
    <row r="68" spans="1:8" s="14" customFormat="1" x14ac:dyDescent="0.25">
      <c r="A68" s="3" t="s">
        <v>51</v>
      </c>
      <c r="B68" s="19">
        <f>B13++B16+B19+B22+B29+B37+B49+B50+B52+B54+B55+B58+B61</f>
        <v>527521.25</v>
      </c>
      <c r="C68" s="49" t="s">
        <v>128</v>
      </c>
      <c r="D68" s="9"/>
      <c r="H68" s="14" t="b">
        <f>B68='Работы 2019'!C42</f>
        <v>1</v>
      </c>
    </row>
    <row r="69" spans="1:8" s="14" customFormat="1" x14ac:dyDescent="0.25">
      <c r="A69" s="16" t="s">
        <v>52</v>
      </c>
      <c r="B69" s="20">
        <f>B68*1.2+B65</f>
        <v>649529.88</v>
      </c>
      <c r="C69" s="49" t="s">
        <v>128</v>
      </c>
      <c r="D69" s="13"/>
    </row>
    <row r="70" spans="1:8" s="14" customFormat="1" x14ac:dyDescent="0.25">
      <c r="A70" s="16" t="s">
        <v>53</v>
      </c>
      <c r="B70" s="20">
        <f>B4+B6+B9-B69</f>
        <v>-458569.57299999974</v>
      </c>
      <c r="C70" s="49" t="s">
        <v>128</v>
      </c>
      <c r="D70" s="13"/>
    </row>
    <row r="71" spans="1:8" s="14" customFormat="1" ht="28.5" x14ac:dyDescent="0.25">
      <c r="A71" s="12" t="s">
        <v>54</v>
      </c>
      <c r="B71" s="20">
        <f>B70+B8</f>
        <v>-309929.54299999971</v>
      </c>
      <c r="C71" s="49" t="s">
        <v>128</v>
      </c>
      <c r="D71" s="13"/>
    </row>
  </sheetData>
  <sheetProtection sheet="1" objects="1" scenarios="1" formatCells="0" sort="0" autoFilter="0"/>
  <mergeCells count="4">
    <mergeCell ref="A1:D1"/>
    <mergeCell ref="A12:D12"/>
    <mergeCell ref="A5:D5"/>
    <mergeCell ref="B2:D2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2"/>
  <sheetViews>
    <sheetView workbookViewId="0">
      <pane ySplit="3" topLeftCell="A7" activePane="bottomLeft" state="frozen"/>
      <selection pane="bottomLeft" activeCell="J22" sqref="I22:J23"/>
    </sheetView>
  </sheetViews>
  <sheetFormatPr defaultRowHeight="15" x14ac:dyDescent="0.25"/>
  <cols>
    <col min="1" max="1" width="9.140625" style="22"/>
    <col min="2" max="2" width="58.140625" customWidth="1"/>
    <col min="3" max="3" width="16" style="23" customWidth="1"/>
    <col min="4" max="4" width="16" style="22" customWidth="1"/>
    <col min="5" max="5" width="16" customWidth="1"/>
  </cols>
  <sheetData>
    <row r="1" spans="1:5" x14ac:dyDescent="0.25">
      <c r="B1" s="21" t="s">
        <v>55</v>
      </c>
      <c r="E1" s="21"/>
    </row>
    <row r="2" spans="1:5" x14ac:dyDescent="0.25">
      <c r="B2" s="21" t="s">
        <v>56</v>
      </c>
      <c r="E2" s="21"/>
    </row>
    <row r="3" spans="1:5" s="22" customFormat="1" ht="20.25" customHeight="1" x14ac:dyDescent="0.25">
      <c r="A3" s="31" t="s">
        <v>92</v>
      </c>
      <c r="B3" s="24" t="s">
        <v>39</v>
      </c>
      <c r="C3" s="25" t="s">
        <v>40</v>
      </c>
      <c r="D3" s="24" t="s">
        <v>41</v>
      </c>
      <c r="E3" s="24" t="s">
        <v>42</v>
      </c>
    </row>
    <row r="4" spans="1:5" x14ac:dyDescent="0.25">
      <c r="A4" s="32">
        <v>3</v>
      </c>
      <c r="B4" s="26" t="s">
        <v>57</v>
      </c>
      <c r="C4" s="27">
        <v>65947.649999999994</v>
      </c>
      <c r="D4" s="28" t="s">
        <v>18</v>
      </c>
      <c r="E4" s="26">
        <v>1245</v>
      </c>
    </row>
    <row r="5" spans="1:5" x14ac:dyDescent="0.25">
      <c r="A5" s="32">
        <v>3</v>
      </c>
      <c r="B5" s="26" t="s">
        <v>58</v>
      </c>
      <c r="C5" s="27">
        <v>66053.59</v>
      </c>
      <c r="D5" s="28" t="s">
        <v>18</v>
      </c>
      <c r="E5" s="26">
        <v>1247</v>
      </c>
    </row>
    <row r="6" spans="1:5" x14ac:dyDescent="0.25">
      <c r="A6" s="32">
        <v>6</v>
      </c>
      <c r="B6" s="26" t="s">
        <v>27</v>
      </c>
      <c r="C6" s="27">
        <v>3391.71</v>
      </c>
      <c r="D6" s="28" t="s">
        <v>28</v>
      </c>
      <c r="E6" s="26">
        <v>7</v>
      </c>
    </row>
    <row r="7" spans="1:5" x14ac:dyDescent="0.25">
      <c r="A7" s="32">
        <v>4</v>
      </c>
      <c r="B7" s="26" t="s">
        <v>59</v>
      </c>
      <c r="C7" s="27">
        <v>1947.07</v>
      </c>
      <c r="D7" s="28" t="s">
        <v>8</v>
      </c>
      <c r="E7" s="26">
        <v>17700.599999999999</v>
      </c>
    </row>
    <row r="8" spans="1:5" x14ac:dyDescent="0.25">
      <c r="A8" s="32">
        <v>4</v>
      </c>
      <c r="B8" s="26" t="s">
        <v>60</v>
      </c>
      <c r="C8" s="27">
        <v>1593.05</v>
      </c>
      <c r="D8" s="28" t="s">
        <v>8</v>
      </c>
      <c r="E8" s="26">
        <v>17700.599999999999</v>
      </c>
    </row>
    <row r="9" spans="1:5" x14ac:dyDescent="0.25">
      <c r="A9" s="32">
        <v>13</v>
      </c>
      <c r="B9" s="26" t="s">
        <v>61</v>
      </c>
      <c r="C9" s="27">
        <v>852</v>
      </c>
      <c r="D9" s="28" t="s">
        <v>8</v>
      </c>
      <c r="E9" s="26">
        <v>600</v>
      </c>
    </row>
    <row r="10" spans="1:5" x14ac:dyDescent="0.25">
      <c r="A10" s="32">
        <v>13</v>
      </c>
      <c r="B10" s="26" t="s">
        <v>61</v>
      </c>
      <c r="C10" s="27">
        <v>1216.94</v>
      </c>
      <c r="D10" s="28" t="s">
        <v>8</v>
      </c>
      <c r="E10" s="26">
        <v>857</v>
      </c>
    </row>
    <row r="11" spans="1:5" x14ac:dyDescent="0.25">
      <c r="A11" s="32">
        <v>6</v>
      </c>
      <c r="B11" s="26" t="s">
        <v>24</v>
      </c>
      <c r="C11" s="27">
        <v>809.36</v>
      </c>
      <c r="D11" s="28" t="s">
        <v>25</v>
      </c>
      <c r="E11" s="26">
        <v>1</v>
      </c>
    </row>
    <row r="12" spans="1:5" x14ac:dyDescent="0.25">
      <c r="A12" s="32">
        <v>5</v>
      </c>
      <c r="B12" s="26" t="s">
        <v>62</v>
      </c>
      <c r="C12" s="27">
        <v>445.64</v>
      </c>
      <c r="D12" s="28" t="s">
        <v>63</v>
      </c>
      <c r="E12" s="26">
        <v>2</v>
      </c>
    </row>
    <row r="13" spans="1:5" x14ac:dyDescent="0.25">
      <c r="A13" s="32">
        <v>14</v>
      </c>
      <c r="B13" s="26" t="s">
        <v>64</v>
      </c>
      <c r="C13" s="27">
        <v>139.01</v>
      </c>
      <c r="D13" s="28" t="s">
        <v>8</v>
      </c>
      <c r="E13" s="26">
        <v>8176.91</v>
      </c>
    </row>
    <row r="14" spans="1:5" x14ac:dyDescent="0.25">
      <c r="A14" s="32">
        <v>6</v>
      </c>
      <c r="B14" s="26" t="s">
        <v>65</v>
      </c>
      <c r="C14" s="27">
        <v>381.43</v>
      </c>
      <c r="D14" s="28" t="s">
        <v>66</v>
      </c>
      <c r="E14" s="26">
        <v>1</v>
      </c>
    </row>
    <row r="15" spans="1:5" x14ac:dyDescent="0.25">
      <c r="A15" s="32">
        <v>6</v>
      </c>
      <c r="B15" s="26" t="s">
        <v>67</v>
      </c>
      <c r="C15" s="27">
        <v>4771.8999999999996</v>
      </c>
      <c r="D15" s="28" t="s">
        <v>9</v>
      </c>
      <c r="E15" s="26">
        <v>17</v>
      </c>
    </row>
    <row r="16" spans="1:5" x14ac:dyDescent="0.25">
      <c r="A16" s="32">
        <v>6</v>
      </c>
      <c r="B16" s="26" t="s">
        <v>68</v>
      </c>
      <c r="C16" s="27">
        <v>2943</v>
      </c>
      <c r="D16" s="28" t="s">
        <v>69</v>
      </c>
      <c r="E16" s="26">
        <v>18</v>
      </c>
    </row>
    <row r="17" spans="1:5" x14ac:dyDescent="0.25">
      <c r="A17" s="32">
        <v>6</v>
      </c>
      <c r="B17" s="26" t="s">
        <v>43</v>
      </c>
      <c r="C17" s="27">
        <v>383.63</v>
      </c>
      <c r="D17" s="28" t="s">
        <v>63</v>
      </c>
      <c r="E17" s="26">
        <v>1</v>
      </c>
    </row>
    <row r="18" spans="1:5" x14ac:dyDescent="0.25">
      <c r="A18" s="32">
        <v>5</v>
      </c>
      <c r="B18" s="26" t="s">
        <v>70</v>
      </c>
      <c r="C18" s="27">
        <v>521.1</v>
      </c>
      <c r="D18" s="28" t="s">
        <v>8</v>
      </c>
      <c r="E18" s="26">
        <v>0.7</v>
      </c>
    </row>
    <row r="19" spans="1:5" x14ac:dyDescent="0.25">
      <c r="A19" s="32">
        <v>12</v>
      </c>
      <c r="B19" s="26" t="s">
        <v>71</v>
      </c>
      <c r="C19" s="27">
        <v>14160.48</v>
      </c>
      <c r="D19" s="28" t="s">
        <v>8</v>
      </c>
      <c r="E19" s="26">
        <v>17700.599999999999</v>
      </c>
    </row>
    <row r="20" spans="1:5" x14ac:dyDescent="0.25">
      <c r="A20" s="32">
        <v>12</v>
      </c>
      <c r="B20" s="26" t="s">
        <v>72</v>
      </c>
      <c r="C20" s="27">
        <v>15930.54</v>
      </c>
      <c r="D20" s="28" t="s">
        <v>8</v>
      </c>
      <c r="E20" s="26">
        <v>17700.599999999999</v>
      </c>
    </row>
    <row r="21" spans="1:5" x14ac:dyDescent="0.25">
      <c r="A21" s="32">
        <v>2</v>
      </c>
      <c r="B21" s="26" t="s">
        <v>73</v>
      </c>
      <c r="C21" s="27">
        <v>26893.11</v>
      </c>
      <c r="D21" s="28" t="s">
        <v>8</v>
      </c>
      <c r="E21" s="26">
        <v>16913.900000000001</v>
      </c>
    </row>
    <row r="22" spans="1:5" x14ac:dyDescent="0.25">
      <c r="A22" s="32">
        <v>2</v>
      </c>
      <c r="B22" s="26" t="s">
        <v>74</v>
      </c>
      <c r="C22" s="27">
        <v>29388.82</v>
      </c>
      <c r="D22" s="28" t="s">
        <v>8</v>
      </c>
      <c r="E22" s="26">
        <v>17704.099999999999</v>
      </c>
    </row>
    <row r="23" spans="1:5" x14ac:dyDescent="0.25">
      <c r="A23" s="32">
        <v>14</v>
      </c>
      <c r="B23" s="26" t="s">
        <v>75</v>
      </c>
      <c r="C23" s="27">
        <v>41439.08</v>
      </c>
      <c r="D23" s="28" t="s">
        <v>8</v>
      </c>
      <c r="E23" s="26">
        <v>16913.900000000001</v>
      </c>
    </row>
    <row r="24" spans="1:5" x14ac:dyDescent="0.25">
      <c r="A24" s="32">
        <v>14</v>
      </c>
      <c r="B24" s="26" t="s">
        <v>76</v>
      </c>
      <c r="C24" s="27">
        <v>43375.05</v>
      </c>
      <c r="D24" s="28" t="s">
        <v>8</v>
      </c>
      <c r="E24" s="26">
        <v>17704.099999999999</v>
      </c>
    </row>
    <row r="25" spans="1:5" x14ac:dyDescent="0.25">
      <c r="A25" s="32">
        <v>1</v>
      </c>
      <c r="B25" s="26" t="s">
        <v>78</v>
      </c>
      <c r="C25" s="27">
        <v>66554.259999999995</v>
      </c>
      <c r="D25" s="28" t="s">
        <v>8</v>
      </c>
      <c r="E25" s="26">
        <v>17700.599999999999</v>
      </c>
    </row>
    <row r="26" spans="1:5" x14ac:dyDescent="0.25">
      <c r="A26" s="32">
        <v>1</v>
      </c>
      <c r="B26" s="26" t="s">
        <v>79</v>
      </c>
      <c r="C26" s="27">
        <v>69917.37</v>
      </c>
      <c r="D26" s="28" t="s">
        <v>8</v>
      </c>
      <c r="E26" s="26">
        <v>17700.599999999999</v>
      </c>
    </row>
    <row r="27" spans="1:5" x14ac:dyDescent="0.25">
      <c r="A27" s="32">
        <v>6</v>
      </c>
      <c r="B27" s="26" t="s">
        <v>80</v>
      </c>
      <c r="C27" s="27">
        <v>179.6</v>
      </c>
      <c r="D27" s="28" t="s">
        <v>63</v>
      </c>
      <c r="E27" s="26">
        <v>1</v>
      </c>
    </row>
    <row r="28" spans="1:5" x14ac:dyDescent="0.25">
      <c r="A28" s="32">
        <v>10</v>
      </c>
      <c r="B28" s="26" t="s">
        <v>81</v>
      </c>
      <c r="C28" s="27">
        <v>273.62</v>
      </c>
      <c r="D28" s="28" t="s">
        <v>8</v>
      </c>
      <c r="E28" s="26">
        <v>2</v>
      </c>
    </row>
    <row r="29" spans="1:5" x14ac:dyDescent="0.25">
      <c r="A29" s="32">
        <v>4</v>
      </c>
      <c r="B29" s="26" t="s">
        <v>82</v>
      </c>
      <c r="C29" s="27">
        <v>1416.05</v>
      </c>
      <c r="D29" s="28" t="s">
        <v>8</v>
      </c>
      <c r="E29" s="26">
        <v>17700.599999999999</v>
      </c>
    </row>
    <row r="30" spans="1:5" x14ac:dyDescent="0.25">
      <c r="A30" s="32">
        <v>4</v>
      </c>
      <c r="B30" s="26" t="s">
        <v>83</v>
      </c>
      <c r="C30" s="27">
        <v>1593.05</v>
      </c>
      <c r="D30" s="28" t="s">
        <v>8</v>
      </c>
      <c r="E30" s="26">
        <v>17700.599999999999</v>
      </c>
    </row>
    <row r="31" spans="1:5" x14ac:dyDescent="0.25">
      <c r="A31" s="32">
        <v>5</v>
      </c>
      <c r="B31" s="26" t="s">
        <v>84</v>
      </c>
      <c r="C31" s="27">
        <v>6058.47</v>
      </c>
      <c r="D31" s="28" t="s">
        <v>63</v>
      </c>
      <c r="E31" s="26">
        <v>1</v>
      </c>
    </row>
    <row r="32" spans="1:5" x14ac:dyDescent="0.25">
      <c r="A32" s="32">
        <v>4</v>
      </c>
      <c r="B32" s="26" t="s">
        <v>85</v>
      </c>
      <c r="C32" s="27">
        <v>6726.23</v>
      </c>
      <c r="D32" s="28" t="s">
        <v>8</v>
      </c>
      <c r="E32" s="26">
        <v>17700.599999999999</v>
      </c>
    </row>
    <row r="33" spans="1:5" x14ac:dyDescent="0.25">
      <c r="A33" s="32">
        <v>4</v>
      </c>
      <c r="B33" s="26" t="s">
        <v>85</v>
      </c>
      <c r="C33" s="27">
        <v>6726.23</v>
      </c>
      <c r="D33" s="28" t="s">
        <v>8</v>
      </c>
      <c r="E33" s="26">
        <v>17700.599999999999</v>
      </c>
    </row>
    <row r="34" spans="1:5" x14ac:dyDescent="0.25">
      <c r="A34" s="32">
        <v>5</v>
      </c>
      <c r="B34" s="26" t="s">
        <v>11</v>
      </c>
      <c r="C34" s="27">
        <v>0</v>
      </c>
      <c r="D34" s="28" t="s">
        <v>63</v>
      </c>
      <c r="E34" s="26">
        <v>1</v>
      </c>
    </row>
    <row r="35" spans="1:5" x14ac:dyDescent="0.25">
      <c r="A35" s="32">
        <v>5</v>
      </c>
      <c r="B35" s="26" t="s">
        <v>86</v>
      </c>
      <c r="C35" s="27">
        <v>143.85</v>
      </c>
      <c r="D35" s="28" t="s">
        <v>63</v>
      </c>
      <c r="E35" s="26">
        <v>1</v>
      </c>
    </row>
    <row r="36" spans="1:5" x14ac:dyDescent="0.25">
      <c r="A36" s="32">
        <v>6</v>
      </c>
      <c r="B36" s="26" t="s">
        <v>22</v>
      </c>
      <c r="C36" s="27">
        <v>1620.84</v>
      </c>
      <c r="D36" s="28" t="s">
        <v>23</v>
      </c>
      <c r="E36" s="26">
        <v>6</v>
      </c>
    </row>
    <row r="37" spans="1:5" x14ac:dyDescent="0.25">
      <c r="A37" s="32">
        <v>5</v>
      </c>
      <c r="B37" s="26" t="s">
        <v>87</v>
      </c>
      <c r="C37" s="27">
        <v>34478.82</v>
      </c>
      <c r="D37" s="28" t="s">
        <v>9</v>
      </c>
      <c r="E37" s="26">
        <v>31</v>
      </c>
    </row>
    <row r="38" spans="1:5" x14ac:dyDescent="0.25">
      <c r="A38" s="32">
        <v>6</v>
      </c>
      <c r="B38" s="26" t="s">
        <v>44</v>
      </c>
      <c r="C38" s="27">
        <v>225.84</v>
      </c>
      <c r="D38" s="28" t="s">
        <v>63</v>
      </c>
      <c r="E38" s="26">
        <v>2</v>
      </c>
    </row>
    <row r="39" spans="1:5" x14ac:dyDescent="0.25">
      <c r="A39" s="32">
        <v>5</v>
      </c>
      <c r="B39" s="26" t="s">
        <v>88</v>
      </c>
      <c r="C39" s="27">
        <v>2186.0300000000002</v>
      </c>
      <c r="D39" s="28" t="s">
        <v>8</v>
      </c>
      <c r="E39" s="26">
        <v>17.55</v>
      </c>
    </row>
    <row r="40" spans="1:5" x14ac:dyDescent="0.25">
      <c r="A40" s="32">
        <v>6</v>
      </c>
      <c r="B40" s="26" t="s">
        <v>89</v>
      </c>
      <c r="C40" s="27">
        <v>3107.65</v>
      </c>
      <c r="D40" s="28" t="s">
        <v>25</v>
      </c>
      <c r="E40" s="26">
        <v>5</v>
      </c>
    </row>
    <row r="41" spans="1:5" x14ac:dyDescent="0.25">
      <c r="A41" s="32">
        <v>6</v>
      </c>
      <c r="B41" s="26" t="s">
        <v>90</v>
      </c>
      <c r="C41" s="27">
        <v>3729.18</v>
      </c>
      <c r="D41" s="28" t="s">
        <v>25</v>
      </c>
      <c r="E41" s="26">
        <v>6</v>
      </c>
    </row>
    <row r="42" spans="1:5" x14ac:dyDescent="0.25">
      <c r="A42" s="32"/>
      <c r="B42" s="29" t="s">
        <v>91</v>
      </c>
      <c r="C42" s="30">
        <v>527521.25</v>
      </c>
      <c r="D42" s="31"/>
      <c r="E42" s="30">
        <v>258489.16000000003</v>
      </c>
    </row>
  </sheetData>
  <autoFilter ref="A3:E4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N27" sqref="N27"/>
    </sheetView>
  </sheetViews>
  <sheetFormatPr defaultRowHeight="15" x14ac:dyDescent="0.25"/>
  <cols>
    <col min="1" max="1" width="8.5703125" style="51" customWidth="1"/>
    <col min="2" max="2" width="6.28515625" style="51" customWidth="1"/>
    <col min="3" max="3" width="18.85546875" style="51" customWidth="1"/>
    <col min="4" max="5" width="16.28515625" style="51" customWidth="1"/>
    <col min="6" max="6" width="10" style="51" customWidth="1"/>
    <col min="7" max="8" width="14.85546875" style="51" customWidth="1"/>
    <col min="9" max="16384" width="9.140625" style="51"/>
  </cols>
  <sheetData>
    <row r="1" spans="1:8" ht="16.5" x14ac:dyDescent="0.25">
      <c r="A1" s="50" t="s">
        <v>93</v>
      </c>
      <c r="B1" s="50"/>
      <c r="C1" s="50"/>
      <c r="D1" s="50"/>
      <c r="E1" s="50"/>
      <c r="F1" s="50"/>
      <c r="G1" s="50"/>
      <c r="H1" s="50"/>
    </row>
    <row r="3" spans="1:8" s="55" customFormat="1" ht="25.5" x14ac:dyDescent="0.25">
      <c r="A3" s="52" t="s">
        <v>94</v>
      </c>
      <c r="B3" s="53" t="s">
        <v>95</v>
      </c>
      <c r="C3" s="54"/>
      <c r="D3" s="52" t="s">
        <v>96</v>
      </c>
      <c r="E3" s="52" t="s">
        <v>97</v>
      </c>
      <c r="F3" s="52" t="s">
        <v>98</v>
      </c>
      <c r="G3" s="52" t="s">
        <v>99</v>
      </c>
      <c r="H3" s="52" t="s">
        <v>100</v>
      </c>
    </row>
    <row r="4" spans="1:8" ht="25.5" x14ac:dyDescent="0.25">
      <c r="A4" s="56" t="s">
        <v>101</v>
      </c>
      <c r="B4" s="57" t="s">
        <v>102</v>
      </c>
      <c r="C4" s="58" t="s">
        <v>103</v>
      </c>
      <c r="D4" s="58"/>
      <c r="E4" s="58"/>
      <c r="F4" s="58"/>
      <c r="G4" s="58"/>
      <c r="H4" s="59"/>
    </row>
    <row r="5" spans="1:8" x14ac:dyDescent="0.25">
      <c r="A5" s="60" t="s">
        <v>104</v>
      </c>
      <c r="B5" s="61" t="s">
        <v>105</v>
      </c>
      <c r="C5" s="62"/>
      <c r="D5" s="63">
        <v>72047.81</v>
      </c>
      <c r="E5" s="63">
        <v>64908.53</v>
      </c>
      <c r="F5" s="64">
        <v>90.09</v>
      </c>
      <c r="G5" s="52" t="s">
        <v>106</v>
      </c>
      <c r="H5" s="52" t="s">
        <v>107</v>
      </c>
    </row>
    <row r="6" spans="1:8" x14ac:dyDescent="0.25">
      <c r="A6" s="60" t="s">
        <v>104</v>
      </c>
      <c r="B6" s="61" t="s">
        <v>105</v>
      </c>
      <c r="C6" s="62"/>
      <c r="D6" s="63">
        <v>74317.63</v>
      </c>
      <c r="E6" s="63">
        <v>71857.31</v>
      </c>
      <c r="F6" s="64">
        <v>96.69</v>
      </c>
      <c r="G6" s="52" t="s">
        <v>108</v>
      </c>
      <c r="H6" s="52" t="s">
        <v>107</v>
      </c>
    </row>
    <row r="7" spans="1:8" x14ac:dyDescent="0.25">
      <c r="A7" s="60" t="s">
        <v>104</v>
      </c>
      <c r="B7" s="61" t="s">
        <v>105</v>
      </c>
      <c r="C7" s="62"/>
      <c r="D7" s="63">
        <v>70585.929999999993</v>
      </c>
      <c r="E7" s="63">
        <v>151154.21</v>
      </c>
      <c r="F7" s="64">
        <v>214.14</v>
      </c>
      <c r="G7" s="52" t="s">
        <v>109</v>
      </c>
      <c r="H7" s="52" t="s">
        <v>107</v>
      </c>
    </row>
    <row r="8" spans="1:8" x14ac:dyDescent="0.25">
      <c r="A8" s="60" t="s">
        <v>104</v>
      </c>
      <c r="B8" s="61" t="s">
        <v>105</v>
      </c>
      <c r="C8" s="62"/>
      <c r="D8" s="63">
        <v>84641.29</v>
      </c>
      <c r="E8" s="63">
        <v>70080.45</v>
      </c>
      <c r="F8" s="64">
        <v>82.8</v>
      </c>
      <c r="G8" s="52" t="s">
        <v>110</v>
      </c>
      <c r="H8" s="52" t="s">
        <v>107</v>
      </c>
    </row>
    <row r="9" spans="1:8" x14ac:dyDescent="0.25">
      <c r="A9" s="60" t="s">
        <v>104</v>
      </c>
      <c r="B9" s="61" t="s">
        <v>105</v>
      </c>
      <c r="C9" s="62"/>
      <c r="D9" s="63">
        <v>74736.36</v>
      </c>
      <c r="E9" s="63">
        <v>59486.81</v>
      </c>
      <c r="F9" s="64">
        <v>79.599999999999994</v>
      </c>
      <c r="G9" s="52" t="s">
        <v>111</v>
      </c>
      <c r="H9" s="52" t="s">
        <v>107</v>
      </c>
    </row>
    <row r="10" spans="1:8" x14ac:dyDescent="0.25">
      <c r="A10" s="60" t="s">
        <v>104</v>
      </c>
      <c r="B10" s="61" t="s">
        <v>105</v>
      </c>
      <c r="C10" s="62"/>
      <c r="D10" s="63">
        <v>55465.85</v>
      </c>
      <c r="E10" s="63">
        <v>67383.11</v>
      </c>
      <c r="F10" s="64">
        <v>121.49</v>
      </c>
      <c r="G10" s="52" t="s">
        <v>112</v>
      </c>
      <c r="H10" s="52" t="s">
        <v>107</v>
      </c>
    </row>
    <row r="11" spans="1:8" x14ac:dyDescent="0.25">
      <c r="A11" s="60" t="s">
        <v>104</v>
      </c>
      <c r="B11" s="61" t="s">
        <v>105</v>
      </c>
      <c r="C11" s="62"/>
      <c r="D11" s="63">
        <v>78840.11</v>
      </c>
      <c r="E11" s="63">
        <v>66091.37</v>
      </c>
      <c r="F11" s="64">
        <v>83.83</v>
      </c>
      <c r="G11" s="52" t="s">
        <v>113</v>
      </c>
      <c r="H11" s="52" t="s">
        <v>107</v>
      </c>
    </row>
    <row r="12" spans="1:8" x14ac:dyDescent="0.25">
      <c r="A12" s="60" t="s">
        <v>104</v>
      </c>
      <c r="B12" s="61" t="s">
        <v>105</v>
      </c>
      <c r="C12" s="62"/>
      <c r="D12" s="63">
        <v>78854.84</v>
      </c>
      <c r="E12" s="63">
        <v>73658.34</v>
      </c>
      <c r="F12" s="64">
        <v>93.41</v>
      </c>
      <c r="G12" s="52" t="s">
        <v>114</v>
      </c>
      <c r="H12" s="52" t="s">
        <v>107</v>
      </c>
    </row>
    <row r="13" spans="1:8" x14ac:dyDescent="0.25">
      <c r="A13" s="60" t="s">
        <v>104</v>
      </c>
      <c r="B13" s="61" t="s">
        <v>105</v>
      </c>
      <c r="C13" s="62"/>
      <c r="D13" s="63">
        <v>89626.6</v>
      </c>
      <c r="E13" s="63">
        <v>93012.56</v>
      </c>
      <c r="F13" s="64">
        <v>103.78</v>
      </c>
      <c r="G13" s="52" t="s">
        <v>115</v>
      </c>
      <c r="H13" s="52" t="s">
        <v>107</v>
      </c>
    </row>
    <row r="14" spans="1:8" x14ac:dyDescent="0.25">
      <c r="A14" s="60" t="s">
        <v>104</v>
      </c>
      <c r="B14" s="61" t="s">
        <v>105</v>
      </c>
      <c r="C14" s="62"/>
      <c r="D14" s="63">
        <v>78918.41</v>
      </c>
      <c r="E14" s="63">
        <v>76840.070000000007</v>
      </c>
      <c r="F14" s="64">
        <v>97.37</v>
      </c>
      <c r="G14" s="52" t="s">
        <v>116</v>
      </c>
      <c r="H14" s="52" t="s">
        <v>107</v>
      </c>
    </row>
    <row r="15" spans="1:8" x14ac:dyDescent="0.25">
      <c r="A15" s="60" t="s">
        <v>104</v>
      </c>
      <c r="B15" s="61" t="s">
        <v>105</v>
      </c>
      <c r="C15" s="62"/>
      <c r="D15" s="63">
        <v>79972.34</v>
      </c>
      <c r="E15" s="63">
        <v>97472.03</v>
      </c>
      <c r="F15" s="64">
        <v>121.88</v>
      </c>
      <c r="G15" s="52" t="s">
        <v>117</v>
      </c>
      <c r="H15" s="52" t="s">
        <v>107</v>
      </c>
    </row>
    <row r="16" spans="1:8" x14ac:dyDescent="0.25">
      <c r="A16" s="60" t="s">
        <v>104</v>
      </c>
      <c r="B16" s="61" t="s">
        <v>105</v>
      </c>
      <c r="C16" s="62"/>
      <c r="D16" s="63">
        <v>79109.119999999995</v>
      </c>
      <c r="E16" s="63">
        <v>173811.53</v>
      </c>
      <c r="F16" s="64">
        <v>219.71</v>
      </c>
      <c r="G16" s="52" t="s">
        <v>118</v>
      </c>
      <c r="H16" s="52" t="s">
        <v>107</v>
      </c>
    </row>
    <row r="17" spans="1:8" x14ac:dyDescent="0.25">
      <c r="A17" s="53" t="s">
        <v>119</v>
      </c>
      <c r="B17" s="65"/>
      <c r="C17" s="54"/>
      <c r="D17" s="66">
        <v>917116.29</v>
      </c>
      <c r="E17" s="66">
        <v>1065756.32</v>
      </c>
      <c r="F17" s="67">
        <v>116.21</v>
      </c>
      <c r="G17" s="52" t="s">
        <v>101</v>
      </c>
      <c r="H17" s="52" t="s">
        <v>101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Боровая, д. 7</vt:lpstr>
      <vt:lpstr>Работы 2019</vt:lpstr>
      <vt:lpstr>Справка</vt:lpstr>
      <vt:lpstr>'Боровая, д.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2018-03-23T01:45:46Z</cp:lastPrinted>
  <dcterms:created xsi:type="dcterms:W3CDTF">2018-02-13T05:54:21Z</dcterms:created>
  <dcterms:modified xsi:type="dcterms:W3CDTF">2020-03-18T22:40:04Z</dcterms:modified>
</cp:coreProperties>
</file>