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</sheets>
  <definedNames>
    <definedName name="_xlnm.Print_Area" localSheetId="0">Лист1!$A$1:$E$86</definedName>
  </definedNames>
  <calcPr calcId="125725" calcMode="manual"/>
</workbook>
</file>

<file path=xl/calcChain.xml><?xml version="1.0" encoding="utf-8"?>
<calcChain xmlns="http://schemas.openxmlformats.org/spreadsheetml/2006/main">
  <c r="C8" i="1"/>
  <c r="C77"/>
  <c r="C75"/>
  <c r="C72"/>
  <c r="C69"/>
  <c r="C47"/>
  <c r="C29"/>
  <c r="C22"/>
  <c r="C19"/>
  <c r="C16"/>
  <c r="C13"/>
  <c r="C83" s="1"/>
  <c r="C68"/>
  <c r="B75"/>
  <c r="C10"/>
  <c r="C9" s="1"/>
  <c r="C67"/>
  <c r="C11" l="1"/>
  <c r="C82"/>
  <c r="C81" s="1"/>
  <c r="C84" s="1"/>
  <c r="C85" s="1"/>
  <c r="C86" s="1"/>
  <c r="B66" l="1"/>
  <c r="B77" l="1"/>
  <c r="B68"/>
  <c r="B82" l="1"/>
  <c r="B81" s="1"/>
  <c r="B72"/>
  <c r="B69"/>
  <c r="B67"/>
  <c r="B19"/>
  <c r="B16"/>
  <c r="B13"/>
  <c r="B83" l="1"/>
</calcChain>
</file>

<file path=xl/sharedStrings.xml><?xml version="1.0" encoding="utf-8"?>
<sst xmlns="http://schemas.openxmlformats.org/spreadsheetml/2006/main" count="273" uniqueCount="116">
  <si>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</si>
  <si>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</si>
  <si>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</si>
  <si>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</si>
  <si>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</si>
  <si>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</si>
  <si>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</si>
  <si>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</si>
  <si>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</si>
  <si>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</si>
  <si>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</si>
  <si>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</si>
  <si>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</si>
  <si>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</si>
  <si>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</si>
  <si>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</si>
  <si>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</si>
  <si>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</si>
  <si>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</si>
  <si>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</si>
  <si>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</si>
  <si>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</si>
  <si>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</si>
  <si>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</si>
  <si>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</si>
  <si>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</si>
  <si>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</si>
  <si>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</si>
  <si>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</si>
  <si>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Заб. Рабочего, д. 13</t>
  </si>
  <si>
    <t>Чел.</t>
  </si>
  <si>
    <t>м2</t>
  </si>
  <si>
    <t>Дератизация</t>
  </si>
  <si>
    <t>Закрытие и открытие стояков</t>
  </si>
  <si>
    <t>1 стояк</t>
  </si>
  <si>
    <t>Замена электропатрона (при закрытой арматуре) с ма</t>
  </si>
  <si>
    <t>м</t>
  </si>
  <si>
    <t>Ремонт дверных полотен</t>
  </si>
  <si>
    <t>Устранение свищей хомутами</t>
  </si>
  <si>
    <t>замена эл. лампочки накаливания</t>
  </si>
  <si>
    <t>осмотр подвала</t>
  </si>
  <si>
    <t>раз</t>
  </si>
  <si>
    <t>прочистка канализационной сети дворовой</t>
  </si>
  <si>
    <t>пролив фановой трубы водой (очистка от льда)</t>
  </si>
  <si>
    <t>1 дом</t>
  </si>
  <si>
    <t>1м</t>
  </si>
  <si>
    <t>Смена труб ГВС д.32</t>
  </si>
  <si>
    <t>Кол-во</t>
  </si>
  <si>
    <t>Ед.изм</t>
  </si>
  <si>
    <t>Сумма</t>
  </si>
  <si>
    <t>Наименование работ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</si>
  <si>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</si>
  <si>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</si>
  <si>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</si>
  <si>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</si>
  <si>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</si>
  <si>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</si>
  <si>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</si>
  <si>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</si>
  <si>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</si>
  <si>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</si>
  <si>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</si>
  <si>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</si>
  <si>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</si>
  <si>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</si>
  <si>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</si>
  <si>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</si>
  <si>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шт.</t>
  </si>
  <si>
    <t>Замена электрической лампы накаливания</t>
  </si>
  <si>
    <t>Замена электропатрона с материалами при закрытой а</t>
  </si>
  <si>
    <t>Навеска замка (тросовый)</t>
  </si>
  <si>
    <t>Организация мест накоп.ртуть сод-х ламп 3,4 кв. 20</t>
  </si>
  <si>
    <t>Осмотр сантех. оборудования</t>
  </si>
  <si>
    <t>дом</t>
  </si>
  <si>
    <t>Прочистка канализационной сети дворовой</t>
  </si>
  <si>
    <t>Смена стекл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</si>
  <si>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</si>
  <si>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</si>
  <si>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</si>
  <si>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</si>
  <si>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</si>
  <si>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</si>
  <si>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</si>
  <si>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</si>
  <si>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</si>
  <si>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</si>
  <si>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</si>
  <si>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</si>
  <si>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</si>
  <si>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</si>
  <si>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</si>
  <si>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</si>
  <si>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</si>
  <si>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Замена электровыключателей</t>
  </si>
  <si>
    <t>Изготовление продухов</t>
  </si>
  <si>
    <t>Изготовление сничек</t>
  </si>
  <si>
    <t>Навеска замка (крабовый)</t>
  </si>
  <si>
    <t>Осмотр подвала</t>
  </si>
  <si>
    <t>Очистка подвала, З-рабочего д.13</t>
  </si>
  <si>
    <t>Перезапуск (удаление воздуха) стояков отопления</t>
  </si>
  <si>
    <t>Пролив фановой трубы водой (очистка от льда)</t>
  </si>
  <si>
    <t>Регулировка теплоносителя</t>
  </si>
  <si>
    <t>Ремонт водоподогревателя</t>
  </si>
  <si>
    <t>Тех.обслуживание ГО К=0,6;0,8;0,85;0,9;1 (3,4 кв.</t>
  </si>
  <si>
    <t>Тех.обслуживание ГО к=0,6;0,8;0,85;0,9;1 (1,2 кв.2</t>
  </si>
  <si>
    <t>Установка пружины</t>
  </si>
  <si>
    <t>Чистка врезки</t>
  </si>
  <si>
    <t>изоляция трубопроводов отопления и ВВП</t>
  </si>
  <si>
    <t>ремонт короба</t>
  </si>
  <si>
    <t>ремонт кровли материалом бикрост</t>
  </si>
  <si>
    <t>ремонт узла ввода ВВП</t>
  </si>
  <si>
    <t>установка   почтовых ящиков</t>
  </si>
  <si>
    <t>Тех.обслуживание ГО К=0,6;0,8;0,85;0,9;1 (3,4 кв.2019)</t>
  </si>
  <si>
    <t>Тех.обслуживание ГО к=0,6;0,8;0,85;0,9;1 (1,2 кв.2019)</t>
  </si>
  <si>
    <t>Организация мест накоп.ртуть сод-х ламп 3,4 кв. 2019</t>
  </si>
  <si>
    <t>20. Штраф ГЖИ (Заб. Рабочего, 13-70)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</si>
</sst>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0" borderId="3" xfId="0" applyFill="1" applyBorder="1"/>
    <xf numFmtId="0" fontId="0" fillId="3" borderId="0" xfId="0" applyFill="1"/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2" fontId="2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55" workbookViewId="0">
      <selection activeCell="G75" sqref="G75"/>
    </sheetView>
  </sheetViews>
  <sheetFormatPr defaultRowHeight="15" outlineLevelRow="2"/>
  <cols>
    <col min="1" max="1" width="59.5703125" style="25" customWidth="1"/>
    <col min="2" max="2" width="15.5703125" style="26" hidden="1" customWidth="1"/>
    <col min="3" max="3" width="15.5703125" style="27" customWidth="1"/>
    <col min="4" max="4" width="9.28515625" style="25" customWidth="1"/>
    <col min="5" max="5" width="14.42578125" style="28" customWidth="1"/>
    <col min="6" max="6" width="8.42578125" style="1" customWidth="1"/>
    <col min="7" max="16384" width="9.140625" style="1"/>
  </cols>
  <sheetData>
    <row r="1" spans="1:5" ht="37.5" customHeight="1">
      <c r="A1" s="40" t="s">
        <v>7</v>
      </c>
      <c r="B1" s="40"/>
      <c r="C1" s="40"/>
      <c r="D1" s="40"/>
      <c r="E1" s="40"/>
    </row>
    <row r="2" spans="1:5" ht="17.25" customHeight="1">
      <c r="A2" s="2" t="s">
        <v>29</v>
      </c>
      <c r="B2" s="3" t="s">
        <v>5</v>
      </c>
      <c r="C2" s="42" t="s">
        <v>51</v>
      </c>
      <c r="D2" s="42"/>
      <c r="E2" s="42"/>
    </row>
    <row r="3" spans="1:5" ht="57">
      <c r="A3" s="4" t="s">
        <v>3</v>
      </c>
      <c r="B3" s="5" t="s">
        <v>0</v>
      </c>
      <c r="C3" s="6" t="s">
        <v>27</v>
      </c>
      <c r="D3" s="7" t="s">
        <v>1</v>
      </c>
      <c r="E3" s="8" t="s">
        <v>2</v>
      </c>
    </row>
    <row r="4" spans="1:5">
      <c r="A4" s="30" t="s">
        <v>52</v>
      </c>
      <c r="B4" s="5"/>
      <c r="C4" s="6">
        <v>499285.28</v>
      </c>
      <c r="D4" s="9" t="s">
        <v>26</v>
      </c>
      <c r="E4" s="8"/>
    </row>
    <row r="5" spans="1:5">
      <c r="A5" s="43" t="s">
        <v>28</v>
      </c>
      <c r="B5" s="43"/>
      <c r="C5" s="43"/>
      <c r="D5" s="43"/>
      <c r="E5" s="43"/>
    </row>
    <row r="6" spans="1:5" ht="28.5">
      <c r="A6" s="30" t="s">
        <v>53</v>
      </c>
      <c r="B6" s="5"/>
      <c r="C6" s="6">
        <v>1201806.74</v>
      </c>
      <c r="D6" s="9" t="s">
        <v>26</v>
      </c>
      <c r="E6" s="8"/>
    </row>
    <row r="7" spans="1:5">
      <c r="A7" s="30" t="s">
        <v>54</v>
      </c>
      <c r="B7" s="5"/>
      <c r="C7" s="6">
        <v>1187784.21</v>
      </c>
      <c r="D7" s="9" t="s">
        <v>26</v>
      </c>
      <c r="E7" s="8"/>
    </row>
    <row r="8" spans="1:5">
      <c r="A8" s="30" t="s">
        <v>55</v>
      </c>
      <c r="B8" s="5"/>
      <c r="C8" s="6">
        <f>C7-C6</f>
        <v>-14022.530000000028</v>
      </c>
      <c r="D8" s="9" t="s">
        <v>26</v>
      </c>
      <c r="E8" s="8"/>
    </row>
    <row r="9" spans="1:5">
      <c r="A9" s="4" t="s">
        <v>8</v>
      </c>
      <c r="B9" s="5"/>
      <c r="C9" s="6">
        <f>C10</f>
        <v>20315.52</v>
      </c>
      <c r="D9" s="9" t="s">
        <v>26</v>
      </c>
      <c r="E9" s="8"/>
    </row>
    <row r="10" spans="1:5">
      <c r="A10" s="4" t="s">
        <v>9</v>
      </c>
      <c r="B10" s="5"/>
      <c r="C10" s="10">
        <f>792.96*12+900*12</f>
        <v>20315.52</v>
      </c>
      <c r="D10" s="9" t="s">
        <v>26</v>
      </c>
      <c r="E10" s="8"/>
    </row>
    <row r="11" spans="1:5">
      <c r="A11" s="29" t="s">
        <v>56</v>
      </c>
      <c r="B11" s="3"/>
      <c r="C11" s="11">
        <f>C6+C9</f>
        <v>1222122.26</v>
      </c>
      <c r="D11" s="9" t="s">
        <v>26</v>
      </c>
      <c r="E11" s="12"/>
    </row>
    <row r="12" spans="1:5">
      <c r="A12" s="41" t="s">
        <v>10</v>
      </c>
      <c r="B12" s="41"/>
      <c r="C12" s="41"/>
      <c r="D12" s="41"/>
      <c r="E12" s="41"/>
    </row>
    <row r="13" spans="1:5" ht="29.25" thickBot="1">
      <c r="A13" s="2" t="s">
        <v>11</v>
      </c>
      <c r="B13" s="3" t="e">
        <f>#REF!</f>
        <v>#REF!</v>
      </c>
      <c r="C13" s="11">
        <f>SUM(C14:C15)</f>
        <v>188597.39</v>
      </c>
      <c r="D13" s="13"/>
      <c r="E13" s="12"/>
    </row>
    <row r="14" spans="1:5" s="35" customFormat="1" ht="15.75" thickBot="1">
      <c r="A14" s="33" t="s">
        <v>87</v>
      </c>
      <c r="B14" s="37"/>
      <c r="C14" s="37">
        <v>91974.86</v>
      </c>
      <c r="D14" s="37" t="s">
        <v>31</v>
      </c>
      <c r="E14" s="37">
        <v>24461.4</v>
      </c>
    </row>
    <row r="15" spans="1:5" s="35" customFormat="1" ht="15.75" thickBot="1">
      <c r="A15" s="33" t="s">
        <v>88</v>
      </c>
      <c r="B15" s="37"/>
      <c r="C15" s="37">
        <v>96622.53</v>
      </c>
      <c r="D15" s="37" t="s">
        <v>31</v>
      </c>
      <c r="E15" s="37">
        <v>24461.4</v>
      </c>
    </row>
    <row r="16" spans="1:5" ht="29.25" thickBot="1">
      <c r="A16" s="2" t="s">
        <v>12</v>
      </c>
      <c r="B16" s="3" t="e">
        <f>#REF!</f>
        <v>#REF!</v>
      </c>
      <c r="C16" s="11">
        <f>SUM(C17:C18)</f>
        <v>63656.630000000005</v>
      </c>
      <c r="D16" s="13"/>
      <c r="E16" s="12"/>
    </row>
    <row r="17" spans="1:5" s="35" customFormat="1" ht="15.75" thickBot="1">
      <c r="A17" s="37" t="s">
        <v>78</v>
      </c>
      <c r="B17" s="37"/>
      <c r="C17" s="37">
        <v>29818.38</v>
      </c>
      <c r="D17" s="37" t="s">
        <v>31</v>
      </c>
      <c r="E17" s="37">
        <v>18753.7</v>
      </c>
    </row>
    <row r="18" spans="1:5" s="35" customFormat="1" ht="15.75" thickBot="1">
      <c r="A18" s="37" t="s">
        <v>79</v>
      </c>
      <c r="B18" s="37"/>
      <c r="C18" s="37">
        <v>33838.25</v>
      </c>
      <c r="D18" s="37" t="s">
        <v>31</v>
      </c>
      <c r="E18" s="37">
        <v>20384.5</v>
      </c>
    </row>
    <row r="19" spans="1:5" ht="29.25" thickBot="1">
      <c r="A19" s="2" t="s">
        <v>13</v>
      </c>
      <c r="B19" s="15" t="e">
        <f>#REF!+#REF!</f>
        <v>#REF!</v>
      </c>
      <c r="C19" s="11">
        <f>SUM(C20:C21)</f>
        <v>99106.87</v>
      </c>
      <c r="D19" s="16"/>
      <c r="E19" s="12"/>
    </row>
    <row r="20" spans="1:5" s="35" customFormat="1" ht="15.75" thickBot="1">
      <c r="A20" s="37" t="s">
        <v>61</v>
      </c>
      <c r="B20" s="37"/>
      <c r="C20" s="37">
        <v>49368.04</v>
      </c>
      <c r="D20" s="37" t="s">
        <v>30</v>
      </c>
      <c r="E20" s="37">
        <v>932</v>
      </c>
    </row>
    <row r="21" spans="1:5" s="35" customFormat="1" ht="15.75" thickBot="1">
      <c r="A21" s="37" t="s">
        <v>62</v>
      </c>
      <c r="B21" s="37"/>
      <c r="C21" s="37">
        <v>49738.83</v>
      </c>
      <c r="D21" s="37" t="s">
        <v>30</v>
      </c>
      <c r="E21" s="37">
        <v>939</v>
      </c>
    </row>
    <row r="22" spans="1:5" ht="43.5" thickBot="1">
      <c r="A22" s="2" t="s">
        <v>14</v>
      </c>
      <c r="B22" s="3"/>
      <c r="C22" s="11">
        <f>SUM(C23:C28)</f>
        <v>27152.160000000003</v>
      </c>
      <c r="D22" s="13"/>
      <c r="E22" s="12"/>
    </row>
    <row r="23" spans="1:5" s="35" customFormat="1" ht="15.75" thickBot="1">
      <c r="A23" s="33" t="s">
        <v>89</v>
      </c>
      <c r="B23" s="37"/>
      <c r="C23" s="37">
        <v>2201.5300000000002</v>
      </c>
      <c r="D23" s="37" t="s">
        <v>31</v>
      </c>
      <c r="E23" s="37">
        <v>24461.4</v>
      </c>
    </row>
    <row r="24" spans="1:5" s="35" customFormat="1" ht="15.75" thickBot="1">
      <c r="A24" s="33" t="s">
        <v>90</v>
      </c>
      <c r="B24" s="37"/>
      <c r="C24" s="37">
        <v>2201.5300000000002</v>
      </c>
      <c r="D24" s="37" t="s">
        <v>31</v>
      </c>
      <c r="E24" s="37">
        <v>24461.4</v>
      </c>
    </row>
    <row r="25" spans="1:5" s="35" customFormat="1" ht="15.75" thickBot="1">
      <c r="A25" s="33" t="s">
        <v>91</v>
      </c>
      <c r="B25" s="37"/>
      <c r="C25" s="37">
        <v>1956.91</v>
      </c>
      <c r="D25" s="37" t="s">
        <v>31</v>
      </c>
      <c r="E25" s="37">
        <v>24461.4</v>
      </c>
    </row>
    <row r="26" spans="1:5" s="35" customFormat="1" ht="15.75" thickBot="1">
      <c r="A26" s="33" t="s">
        <v>92</v>
      </c>
      <c r="B26" s="37"/>
      <c r="C26" s="37">
        <v>2201.5300000000002</v>
      </c>
      <c r="D26" s="37" t="s">
        <v>31</v>
      </c>
      <c r="E26" s="37">
        <v>24461.4</v>
      </c>
    </row>
    <row r="27" spans="1:5" s="35" customFormat="1" ht="15.75" thickBot="1">
      <c r="A27" s="37" t="s">
        <v>86</v>
      </c>
      <c r="B27" s="37"/>
      <c r="C27" s="37">
        <v>9295.33</v>
      </c>
      <c r="D27" s="37" t="s">
        <v>31</v>
      </c>
      <c r="E27" s="37">
        <v>24461.4</v>
      </c>
    </row>
    <row r="28" spans="1:5" s="35" customFormat="1" ht="15.75" thickBot="1">
      <c r="A28" s="37" t="s">
        <v>86</v>
      </c>
      <c r="B28" s="37"/>
      <c r="C28" s="37">
        <v>9295.33</v>
      </c>
      <c r="D28" s="37" t="s">
        <v>31</v>
      </c>
      <c r="E28" s="37">
        <v>24461.4</v>
      </c>
    </row>
    <row r="29" spans="1:5" ht="43.5" outlineLevel="1" thickBot="1">
      <c r="A29" s="2" t="s">
        <v>15</v>
      </c>
      <c r="B29" s="17"/>
      <c r="C29" s="11">
        <f>SUM(C30:C46)</f>
        <v>28263.570000000003</v>
      </c>
      <c r="D29" s="17"/>
      <c r="E29" s="17"/>
    </row>
    <row r="30" spans="1:5" s="35" customFormat="1" ht="15.75" thickBot="1">
      <c r="A30" s="37" t="s">
        <v>68</v>
      </c>
      <c r="B30" s="37"/>
      <c r="C30" s="37">
        <v>1667.4</v>
      </c>
      <c r="D30" s="37" t="s">
        <v>67</v>
      </c>
      <c r="E30" s="37">
        <v>21</v>
      </c>
    </row>
    <row r="31" spans="1:5" s="35" customFormat="1" ht="15.75" thickBot="1">
      <c r="A31" s="37" t="s">
        <v>93</v>
      </c>
      <c r="B31" s="37"/>
      <c r="C31" s="37">
        <v>373.82</v>
      </c>
      <c r="D31" s="37" t="s">
        <v>67</v>
      </c>
      <c r="E31" s="37">
        <v>2</v>
      </c>
    </row>
    <row r="32" spans="1:5" s="35" customFormat="1" ht="15.75" thickBot="1">
      <c r="A32" s="37" t="s">
        <v>35</v>
      </c>
      <c r="B32" s="37"/>
      <c r="C32" s="37">
        <v>215.6</v>
      </c>
      <c r="D32" s="37" t="s">
        <v>67</v>
      </c>
      <c r="E32" s="37">
        <v>1</v>
      </c>
    </row>
    <row r="33" spans="1:5" s="35" customFormat="1" ht="15.75" thickBot="1">
      <c r="A33" s="37" t="s">
        <v>69</v>
      </c>
      <c r="B33" s="37"/>
      <c r="C33" s="37">
        <v>222.82</v>
      </c>
      <c r="D33" s="37" t="s">
        <v>67</v>
      </c>
      <c r="E33" s="37">
        <v>1</v>
      </c>
    </row>
    <row r="34" spans="1:5" s="35" customFormat="1" ht="15.75" thickBot="1">
      <c r="A34" s="37" t="s">
        <v>95</v>
      </c>
      <c r="B34" s="37"/>
      <c r="C34" s="37">
        <v>143.52000000000001</v>
      </c>
      <c r="D34" s="37" t="s">
        <v>67</v>
      </c>
      <c r="E34" s="37">
        <v>2</v>
      </c>
    </row>
    <row r="35" spans="1:5" s="35" customFormat="1" ht="15.75" thickBot="1">
      <c r="A35" s="37" t="s">
        <v>96</v>
      </c>
      <c r="B35" s="37"/>
      <c r="C35" s="37">
        <v>1333.52</v>
      </c>
      <c r="D35" s="37" t="s">
        <v>67</v>
      </c>
      <c r="E35" s="37">
        <v>4</v>
      </c>
    </row>
    <row r="36" spans="1:5" s="35" customFormat="1" ht="15.75" thickBot="1">
      <c r="A36" s="37" t="s">
        <v>70</v>
      </c>
      <c r="B36" s="37"/>
      <c r="C36" s="37">
        <v>1156.77</v>
      </c>
      <c r="D36" s="37" t="s">
        <v>67</v>
      </c>
      <c r="E36" s="37">
        <v>3</v>
      </c>
    </row>
    <row r="37" spans="1:5" s="35" customFormat="1" ht="15.75" thickBot="1">
      <c r="A37" s="37" t="s">
        <v>100</v>
      </c>
      <c r="B37" s="37"/>
      <c r="C37" s="37">
        <v>1476.2</v>
      </c>
      <c r="D37" s="37" t="s">
        <v>67</v>
      </c>
      <c r="E37" s="37">
        <v>4</v>
      </c>
    </row>
    <row r="38" spans="1:5" s="35" customFormat="1" ht="15.75" thickBot="1">
      <c r="A38" s="37" t="s">
        <v>37</v>
      </c>
      <c r="B38" s="37"/>
      <c r="C38" s="37">
        <v>1034.98</v>
      </c>
      <c r="D38" s="37" t="s">
        <v>67</v>
      </c>
      <c r="E38" s="37">
        <v>1</v>
      </c>
    </row>
    <row r="39" spans="1:5" s="35" customFormat="1" ht="15.75" thickBot="1">
      <c r="A39" s="37" t="s">
        <v>75</v>
      </c>
      <c r="B39" s="37"/>
      <c r="C39" s="37">
        <v>372.22</v>
      </c>
      <c r="D39" s="37" t="s">
        <v>31</v>
      </c>
      <c r="E39" s="37">
        <v>0.5</v>
      </c>
    </row>
    <row r="40" spans="1:5" s="35" customFormat="1" ht="15.75" thickBot="1">
      <c r="A40" s="37" t="s">
        <v>105</v>
      </c>
      <c r="B40" s="37"/>
      <c r="C40" s="37">
        <v>240.9</v>
      </c>
      <c r="D40" s="37" t="s">
        <v>67</v>
      </c>
      <c r="E40" s="37">
        <v>1</v>
      </c>
    </row>
    <row r="41" spans="1:5" s="35" customFormat="1" ht="15.75" thickBot="1">
      <c r="A41" s="37" t="s">
        <v>39</v>
      </c>
      <c r="B41" s="37"/>
      <c r="C41" s="37">
        <v>347.72</v>
      </c>
      <c r="D41" s="37" t="s">
        <v>67</v>
      </c>
      <c r="E41" s="37">
        <v>4</v>
      </c>
    </row>
    <row r="42" spans="1:5" s="35" customFormat="1" ht="15.75" thickBot="1">
      <c r="A42" s="37" t="s">
        <v>43</v>
      </c>
      <c r="B42" s="37"/>
      <c r="C42" s="37">
        <v>4465.3500000000004</v>
      </c>
      <c r="D42" s="37" t="s">
        <v>67</v>
      </c>
      <c r="E42" s="37">
        <v>15</v>
      </c>
    </row>
    <row r="43" spans="1:5" s="35" customFormat="1" ht="15.75" thickBot="1">
      <c r="A43" s="37" t="s">
        <v>108</v>
      </c>
      <c r="B43" s="37"/>
      <c r="C43" s="37">
        <v>798</v>
      </c>
      <c r="D43" s="37" t="s">
        <v>67</v>
      </c>
      <c r="E43" s="37">
        <v>1</v>
      </c>
    </row>
    <row r="44" spans="1:5" s="35" customFormat="1" ht="15.75" thickBot="1">
      <c r="A44" s="37" t="s">
        <v>109</v>
      </c>
      <c r="B44" s="37"/>
      <c r="C44" s="37">
        <v>10683.2</v>
      </c>
      <c r="D44" s="37" t="s">
        <v>31</v>
      </c>
      <c r="E44" s="37">
        <v>20</v>
      </c>
    </row>
    <row r="45" spans="1:5" s="35" customFormat="1" ht="15.75" thickBot="1">
      <c r="A45" s="37" t="s">
        <v>111</v>
      </c>
      <c r="B45" s="37"/>
      <c r="C45" s="37">
        <v>112.77</v>
      </c>
      <c r="D45" s="37" t="s">
        <v>67</v>
      </c>
      <c r="E45" s="37">
        <v>1</v>
      </c>
    </row>
    <row r="46" spans="1:5" s="35" customFormat="1" ht="15.75" thickBot="1">
      <c r="A46" s="37" t="s">
        <v>94</v>
      </c>
      <c r="B46" s="37"/>
      <c r="C46" s="37">
        <v>3618.78</v>
      </c>
      <c r="D46" s="37" t="s">
        <v>67</v>
      </c>
      <c r="E46" s="37">
        <v>3</v>
      </c>
    </row>
    <row r="47" spans="1:5" s="14" customFormat="1" ht="52.5" customHeight="1" outlineLevel="2" thickBot="1">
      <c r="A47" s="2" t="s">
        <v>16</v>
      </c>
      <c r="B47" s="18"/>
      <c r="C47" s="19">
        <f>SUM(C48:C64)</f>
        <v>368839.59</v>
      </c>
      <c r="D47" s="18"/>
      <c r="E47" s="18"/>
    </row>
    <row r="48" spans="1:5" s="35" customFormat="1" ht="15.75" thickBot="1">
      <c r="A48" s="37" t="s">
        <v>63</v>
      </c>
      <c r="B48" s="37"/>
      <c r="C48" s="37">
        <v>2907.18</v>
      </c>
      <c r="D48" s="37" t="s">
        <v>64</v>
      </c>
      <c r="E48" s="37">
        <v>6</v>
      </c>
    </row>
    <row r="49" spans="1:5" s="35" customFormat="1" ht="15.75" thickBot="1">
      <c r="A49" s="37" t="s">
        <v>33</v>
      </c>
      <c r="B49" s="37"/>
      <c r="C49" s="37">
        <v>3237.44</v>
      </c>
      <c r="D49" s="37" t="s">
        <v>34</v>
      </c>
      <c r="E49" s="37">
        <v>4</v>
      </c>
    </row>
    <row r="50" spans="1:5" s="35" customFormat="1" ht="15.75" thickBot="1">
      <c r="A50" s="37" t="s">
        <v>97</v>
      </c>
      <c r="B50" s="37"/>
      <c r="C50" s="37">
        <v>381.43</v>
      </c>
      <c r="D50" s="37" t="s">
        <v>44</v>
      </c>
      <c r="E50" s="37">
        <v>1</v>
      </c>
    </row>
    <row r="51" spans="1:5" s="35" customFormat="1" ht="15.75" thickBot="1">
      <c r="A51" s="37" t="s">
        <v>72</v>
      </c>
      <c r="B51" s="37"/>
      <c r="C51" s="37">
        <v>199.29</v>
      </c>
      <c r="D51" s="37" t="s">
        <v>67</v>
      </c>
      <c r="E51" s="37">
        <v>1</v>
      </c>
    </row>
    <row r="52" spans="1:5" s="35" customFormat="1" ht="15.75" thickBot="1">
      <c r="A52" s="37" t="s">
        <v>98</v>
      </c>
      <c r="B52" s="37"/>
      <c r="C52" s="37">
        <v>8926.51</v>
      </c>
      <c r="D52" s="37" t="s">
        <v>73</v>
      </c>
      <c r="E52" s="37">
        <v>1</v>
      </c>
    </row>
    <row r="53" spans="1:5" s="35" customFormat="1" ht="15.75" thickBot="1">
      <c r="A53" s="37" t="s">
        <v>99</v>
      </c>
      <c r="B53" s="37"/>
      <c r="C53" s="37">
        <v>265.05</v>
      </c>
      <c r="D53" s="37" t="s">
        <v>67</v>
      </c>
      <c r="E53" s="37">
        <v>1</v>
      </c>
    </row>
    <row r="54" spans="1:5" s="35" customFormat="1" ht="15.75" thickBot="1">
      <c r="A54" s="37" t="s">
        <v>74</v>
      </c>
      <c r="B54" s="37"/>
      <c r="C54" s="37">
        <v>4375.9799999999996</v>
      </c>
      <c r="D54" s="37" t="s">
        <v>36</v>
      </c>
      <c r="E54" s="37">
        <v>14</v>
      </c>
    </row>
    <row r="55" spans="1:5" s="35" customFormat="1" ht="15.75" thickBot="1">
      <c r="A55" s="37" t="s">
        <v>101</v>
      </c>
      <c r="B55" s="37"/>
      <c r="C55" s="37">
        <v>1092.8599999999999</v>
      </c>
      <c r="D55" s="37" t="s">
        <v>67</v>
      </c>
      <c r="E55" s="37">
        <v>2</v>
      </c>
    </row>
    <row r="56" spans="1:5" s="35" customFormat="1" ht="15.75" thickBot="1">
      <c r="A56" s="37" t="s">
        <v>102</v>
      </c>
      <c r="B56" s="37"/>
      <c r="C56" s="37">
        <v>53289.75</v>
      </c>
      <c r="D56" s="37" t="s">
        <v>67</v>
      </c>
      <c r="E56" s="37">
        <v>1</v>
      </c>
    </row>
    <row r="57" spans="1:5" s="35" customFormat="1" ht="15.75" thickBot="1">
      <c r="A57" s="37" t="s">
        <v>46</v>
      </c>
      <c r="B57" s="37"/>
      <c r="C57" s="37">
        <v>5111.32</v>
      </c>
      <c r="D57" s="37" t="s">
        <v>45</v>
      </c>
      <c r="E57" s="37">
        <v>4</v>
      </c>
    </row>
    <row r="58" spans="1:5" s="35" customFormat="1" ht="15.75" thickBot="1">
      <c r="A58" s="37" t="s">
        <v>38</v>
      </c>
      <c r="B58" s="37"/>
      <c r="C58" s="37">
        <v>179.6</v>
      </c>
      <c r="D58" s="37" t="s">
        <v>67</v>
      </c>
      <c r="E58" s="37">
        <v>1</v>
      </c>
    </row>
    <row r="59" spans="1:5" s="35" customFormat="1" ht="15.75" thickBot="1">
      <c r="A59" s="37" t="s">
        <v>38</v>
      </c>
      <c r="B59" s="37"/>
      <c r="C59" s="37">
        <v>171.34</v>
      </c>
      <c r="D59" s="37" t="s">
        <v>67</v>
      </c>
      <c r="E59" s="37">
        <v>1</v>
      </c>
    </row>
    <row r="60" spans="1:5" s="35" customFormat="1" ht="15.75" thickBot="1">
      <c r="A60" s="37" t="s">
        <v>107</v>
      </c>
      <c r="B60" s="37"/>
      <c r="C60" s="37">
        <v>45856</v>
      </c>
      <c r="D60" s="37" t="s">
        <v>44</v>
      </c>
      <c r="E60" s="37">
        <v>1</v>
      </c>
    </row>
    <row r="61" spans="1:5" s="35" customFormat="1" ht="15.75" thickBot="1">
      <c r="A61" s="37" t="s">
        <v>40</v>
      </c>
      <c r="B61" s="37"/>
      <c r="C61" s="37">
        <v>270.14</v>
      </c>
      <c r="D61" s="37" t="s">
        <v>41</v>
      </c>
      <c r="E61" s="37">
        <v>1</v>
      </c>
    </row>
    <row r="62" spans="1:5" s="35" customFormat="1" ht="15.75" thickBot="1">
      <c r="A62" s="37" t="s">
        <v>42</v>
      </c>
      <c r="B62" s="37"/>
      <c r="C62" s="37">
        <v>11208.4</v>
      </c>
      <c r="D62" s="37" t="s">
        <v>36</v>
      </c>
      <c r="E62" s="37">
        <v>40</v>
      </c>
    </row>
    <row r="63" spans="1:5" s="35" customFormat="1" ht="15.75" thickBot="1">
      <c r="A63" s="37" t="s">
        <v>110</v>
      </c>
      <c r="B63" s="37"/>
      <c r="C63" s="37">
        <v>228478</v>
      </c>
      <c r="D63" s="37" t="s">
        <v>67</v>
      </c>
      <c r="E63" s="37">
        <v>1</v>
      </c>
    </row>
    <row r="64" spans="1:5" s="35" customFormat="1" ht="15.75" thickBot="1">
      <c r="A64" s="37" t="s">
        <v>106</v>
      </c>
      <c r="B64" s="37"/>
      <c r="C64" s="37">
        <v>2889.3</v>
      </c>
      <c r="D64" s="37" t="s">
        <v>67</v>
      </c>
      <c r="E64" s="37">
        <v>2</v>
      </c>
    </row>
    <row r="65" spans="1:5" s="14" customFormat="1" ht="28.5" outlineLevel="2">
      <c r="A65" s="2" t="s">
        <v>17</v>
      </c>
      <c r="B65" s="18"/>
      <c r="C65" s="19"/>
      <c r="D65" s="18"/>
      <c r="E65" s="18"/>
    </row>
    <row r="66" spans="1:5" ht="28.5">
      <c r="A66" s="2" t="s">
        <v>18</v>
      </c>
      <c r="B66" s="3" t="e">
        <f>SUM(#REF!)</f>
        <v>#REF!</v>
      </c>
      <c r="C66" s="11">
        <v>0</v>
      </c>
      <c r="D66" s="13"/>
      <c r="E66" s="12"/>
    </row>
    <row r="67" spans="1:5" ht="28.5">
      <c r="A67" s="2" t="s">
        <v>19</v>
      </c>
      <c r="B67" s="3" t="e">
        <f>#REF!</f>
        <v>#REF!</v>
      </c>
      <c r="C67" s="11">
        <f>0</f>
        <v>0</v>
      </c>
      <c r="D67" s="13"/>
      <c r="E67" s="12"/>
    </row>
    <row r="68" spans="1:5" ht="28.5">
      <c r="A68" s="2" t="s">
        <v>20</v>
      </c>
      <c r="B68" s="3" t="e">
        <f>#REF!+#REF!</f>
        <v>#REF!</v>
      </c>
      <c r="C68" s="11">
        <f>0</f>
        <v>0</v>
      </c>
      <c r="D68" s="13"/>
      <c r="E68" s="12"/>
    </row>
    <row r="69" spans="1:5" ht="29.25" thickBot="1">
      <c r="A69" s="2" t="s">
        <v>21</v>
      </c>
      <c r="B69" s="3" t="e">
        <f>#REF!</f>
        <v>#REF!</v>
      </c>
      <c r="C69" s="11">
        <f>SUM(C70:C71)</f>
        <v>10763.01</v>
      </c>
      <c r="D69" s="13"/>
      <c r="E69" s="12"/>
    </row>
    <row r="70" spans="1:5" s="35" customFormat="1" ht="15.75" thickBot="1">
      <c r="A70" s="33" t="s">
        <v>112</v>
      </c>
      <c r="B70" s="37"/>
      <c r="C70" s="37">
        <v>5626.12</v>
      </c>
      <c r="D70" s="37" t="s">
        <v>31</v>
      </c>
      <c r="E70" s="37">
        <v>24461.4</v>
      </c>
    </row>
    <row r="71" spans="1:5" s="35" customFormat="1" ht="15.75" thickBot="1">
      <c r="A71" s="33" t="s">
        <v>113</v>
      </c>
      <c r="B71" s="37"/>
      <c r="C71" s="37">
        <v>5136.8900000000003</v>
      </c>
      <c r="D71" s="37" t="s">
        <v>31</v>
      </c>
      <c r="E71" s="37">
        <v>24461.4</v>
      </c>
    </row>
    <row r="72" spans="1:5" ht="29.25" thickBot="1">
      <c r="A72" s="2" t="s">
        <v>22</v>
      </c>
      <c r="B72" s="3" t="e">
        <f>#REF!+#REF!</f>
        <v>#REF!</v>
      </c>
      <c r="C72" s="11">
        <f>SUM(C73:C74)</f>
        <v>41584.379999999997</v>
      </c>
      <c r="D72" s="13"/>
      <c r="E72" s="12"/>
    </row>
    <row r="73" spans="1:5" s="35" customFormat="1" ht="15.75" thickBot="1">
      <c r="A73" s="37" t="s">
        <v>76</v>
      </c>
      <c r="B73" s="37"/>
      <c r="C73" s="37">
        <v>19569.12</v>
      </c>
      <c r="D73" s="37" t="s">
        <v>31</v>
      </c>
      <c r="E73" s="37">
        <v>24461.4</v>
      </c>
    </row>
    <row r="74" spans="1:5" s="35" customFormat="1" ht="15.75" thickBot="1">
      <c r="A74" s="37" t="s">
        <v>77</v>
      </c>
      <c r="B74" s="37"/>
      <c r="C74" s="37">
        <v>22015.26</v>
      </c>
      <c r="D74" s="37" t="s">
        <v>31</v>
      </c>
      <c r="E74" s="37">
        <v>24461.4</v>
      </c>
    </row>
    <row r="75" spans="1:5" ht="43.5" thickBot="1">
      <c r="A75" s="2" t="s">
        <v>23</v>
      </c>
      <c r="B75" s="3" t="e">
        <f>#REF!</f>
        <v>#REF!</v>
      </c>
      <c r="C75" s="11">
        <f>SUM(C76:C76)</f>
        <v>1701.16</v>
      </c>
      <c r="D75" s="13" t="s">
        <v>26</v>
      </c>
      <c r="E75" s="12"/>
    </row>
    <row r="76" spans="1:5" s="35" customFormat="1" ht="15.75" thickBot="1">
      <c r="A76" s="37" t="s">
        <v>32</v>
      </c>
      <c r="B76" s="37"/>
      <c r="C76" s="37">
        <v>1701.16</v>
      </c>
      <c r="D76" s="37" t="s">
        <v>31</v>
      </c>
      <c r="E76" s="37">
        <v>1198</v>
      </c>
    </row>
    <row r="77" spans="1:5" ht="57.75" thickBot="1">
      <c r="A77" s="2" t="s">
        <v>24</v>
      </c>
      <c r="B77" s="3" t="e">
        <f>SUM(#REF!)</f>
        <v>#REF!</v>
      </c>
      <c r="C77" s="11">
        <f>SUM(C78:C80)</f>
        <v>117056.31</v>
      </c>
      <c r="D77" s="13"/>
      <c r="E77" s="12"/>
    </row>
    <row r="78" spans="1:5" s="35" customFormat="1" ht="15.75" thickBot="1">
      <c r="A78" s="33" t="s">
        <v>114</v>
      </c>
      <c r="B78" s="37"/>
      <c r="C78" s="37">
        <v>192.1</v>
      </c>
      <c r="D78" s="37" t="s">
        <v>31</v>
      </c>
      <c r="E78" s="37">
        <v>11300.1</v>
      </c>
    </row>
    <row r="79" spans="1:5" s="35" customFormat="1" ht="15.75" thickBot="1">
      <c r="A79" s="37" t="s">
        <v>80</v>
      </c>
      <c r="B79" s="37"/>
      <c r="C79" s="37">
        <v>56933.81</v>
      </c>
      <c r="D79" s="37" t="s">
        <v>31</v>
      </c>
      <c r="E79" s="37">
        <v>23238.3</v>
      </c>
    </row>
    <row r="80" spans="1:5" s="35" customFormat="1" ht="15.75" thickBot="1">
      <c r="A80" s="37" t="s">
        <v>81</v>
      </c>
      <c r="B80" s="37"/>
      <c r="C80" s="37">
        <v>59930.400000000001</v>
      </c>
      <c r="D80" s="37" t="s">
        <v>31</v>
      </c>
      <c r="E80" s="37">
        <v>24461.4</v>
      </c>
    </row>
    <row r="81" spans="1:5">
      <c r="A81" s="2" t="s">
        <v>25</v>
      </c>
      <c r="B81" s="3">
        <f>B82</f>
        <v>4322.0338983050851</v>
      </c>
      <c r="C81" s="11">
        <f>C82</f>
        <v>5100</v>
      </c>
      <c r="D81" s="13"/>
      <c r="E81" s="12"/>
    </row>
    <row r="82" spans="1:5" ht="45">
      <c r="A82" s="16" t="s">
        <v>6</v>
      </c>
      <c r="B82" s="15">
        <f>C82/1.18</f>
        <v>4322.0338983050851</v>
      </c>
      <c r="C82" s="20">
        <f>E82*12*5</f>
        <v>5100</v>
      </c>
      <c r="D82" s="16" t="s">
        <v>4</v>
      </c>
      <c r="E82" s="16">
        <v>85</v>
      </c>
    </row>
    <row r="83" spans="1:5">
      <c r="A83" s="31" t="s">
        <v>57</v>
      </c>
      <c r="B83" s="21" t="e">
        <f>B13+B16+B19+#REF!+#REF!+#REF!+B66+B67+B68+B69+B72+B75+B77+B81</f>
        <v>#REF!</v>
      </c>
      <c r="C83" s="22">
        <f>C13+C16+C19+C22+C29+C47+C68+C69+C72+C75+C997+C77+C66+C65</f>
        <v>946721.07000000007</v>
      </c>
      <c r="D83" s="23" t="s">
        <v>26</v>
      </c>
      <c r="E83" s="12"/>
    </row>
    <row r="84" spans="1:5">
      <c r="A84" s="31" t="s">
        <v>58</v>
      </c>
      <c r="B84" s="24"/>
      <c r="C84" s="11">
        <f>C83*1.2+C81</f>
        <v>1141165.284</v>
      </c>
      <c r="D84" s="23" t="s">
        <v>26</v>
      </c>
      <c r="E84" s="12"/>
    </row>
    <row r="85" spans="1:5">
      <c r="A85" s="31" t="s">
        <v>59</v>
      </c>
      <c r="B85" s="24"/>
      <c r="C85" s="11">
        <f>C4+C6+C9-C84</f>
        <v>580242.25600000005</v>
      </c>
      <c r="D85" s="23" t="s">
        <v>26</v>
      </c>
      <c r="E85" s="12"/>
    </row>
    <row r="86" spans="1:5" ht="28.5">
      <c r="A86" s="31" t="s">
        <v>60</v>
      </c>
      <c r="B86" s="3"/>
      <c r="C86" s="11">
        <f>C85+C8</f>
        <v>566219.72600000002</v>
      </c>
      <c r="D86" s="38" t="s">
        <v>26</v>
      </c>
      <c r="E86" s="12"/>
    </row>
    <row r="87" spans="1:5">
      <c r="A87" s="31" t="s">
        <v>115</v>
      </c>
      <c r="B87" s="3"/>
      <c r="C87" s="39">
        <v>125000</v>
      </c>
      <c r="D87" s="38" t="s">
        <v>26</v>
      </c>
      <c r="E87" s="1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topLeftCell="A100" workbookViewId="0">
      <selection activeCell="D117" sqref="D117"/>
    </sheetView>
  </sheetViews>
  <sheetFormatPr defaultRowHeight="15"/>
  <cols>
    <col min="1" max="1" width="49.85546875" customWidth="1"/>
    <col min="2" max="2" width="49.85546875" style="35" hidden="1" customWidth="1"/>
  </cols>
  <sheetData>
    <row r="2" spans="1:5">
      <c r="A2" s="35"/>
      <c r="C2" s="35"/>
      <c r="D2" s="35"/>
      <c r="E2" s="35"/>
    </row>
    <row r="3" spans="1:5">
      <c r="A3" s="35"/>
      <c r="C3" s="35"/>
      <c r="D3" s="35"/>
      <c r="E3" s="35"/>
    </row>
    <row r="4" spans="1:5" ht="15.75" thickBot="1">
      <c r="A4" s="35"/>
      <c r="C4" s="35"/>
      <c r="D4" s="35"/>
      <c r="E4" s="35"/>
    </row>
    <row r="5" spans="1:5" ht="15.75" thickBot="1">
      <c r="A5" s="36" t="s">
        <v>50</v>
      </c>
      <c r="B5" s="36"/>
      <c r="C5" s="36" t="s">
        <v>49</v>
      </c>
      <c r="D5" s="36" t="s">
        <v>48</v>
      </c>
      <c r="E5" s="36" t="s">
        <v>47</v>
      </c>
    </row>
    <row r="6" spans="1:5" s="34" customFormat="1" ht="15.75" thickBot="1">
      <c r="A6" s="32" t="s">
        <v>61</v>
      </c>
      <c r="B6" s="32"/>
      <c r="C6" s="32">
        <v>49368.04</v>
      </c>
      <c r="D6" s="32" t="s">
        <v>30</v>
      </c>
      <c r="E6" s="32">
        <v>932</v>
      </c>
    </row>
    <row r="7" spans="1:5" ht="15.75" thickBot="1">
      <c r="A7" s="37"/>
      <c r="B7" s="37"/>
      <c r="C7" s="37">
        <v>49368.04</v>
      </c>
      <c r="D7" s="37"/>
      <c r="E7" s="37">
        <v>932</v>
      </c>
    </row>
    <row r="8" spans="1:5" s="34" customFormat="1" ht="15.75" thickBot="1">
      <c r="A8" s="32" t="s">
        <v>62</v>
      </c>
      <c r="B8" s="32"/>
      <c r="C8" s="32">
        <v>49738.83</v>
      </c>
      <c r="D8" s="32" t="s">
        <v>30</v>
      </c>
      <c r="E8" s="32">
        <v>939</v>
      </c>
    </row>
    <row r="9" spans="1:5" ht="15.75" thickBot="1">
      <c r="A9" s="37"/>
      <c r="B9" s="37"/>
      <c r="C9" s="37">
        <v>49738.83</v>
      </c>
      <c r="D9" s="37"/>
      <c r="E9" s="37">
        <v>939</v>
      </c>
    </row>
    <row r="10" spans="1:5" s="34" customFormat="1" ht="15.75" thickBot="1">
      <c r="A10" s="32" t="s">
        <v>63</v>
      </c>
      <c r="B10" s="32"/>
      <c r="C10" s="32">
        <v>2907.18</v>
      </c>
      <c r="D10" s="32" t="s">
        <v>64</v>
      </c>
      <c r="E10" s="32">
        <v>6</v>
      </c>
    </row>
    <row r="11" spans="1:5" ht="15.75" thickBot="1">
      <c r="A11" s="37"/>
      <c r="B11" s="37"/>
      <c r="C11" s="37">
        <v>2907.18</v>
      </c>
      <c r="D11" s="37"/>
      <c r="E11" s="37">
        <v>6</v>
      </c>
    </row>
    <row r="12" spans="1:5" s="34" customFormat="1" ht="15.75" thickBot="1">
      <c r="A12" s="32" t="s">
        <v>65</v>
      </c>
      <c r="B12" s="32"/>
      <c r="C12" s="32">
        <v>2201.5300000000002</v>
      </c>
      <c r="D12" s="32" t="s">
        <v>31</v>
      </c>
      <c r="E12" s="32">
        <v>24461.4</v>
      </c>
    </row>
    <row r="13" spans="1:5" ht="15.75" thickBot="1">
      <c r="A13" s="37"/>
      <c r="B13" s="37"/>
      <c r="C13" s="37">
        <v>2201.5300000000002</v>
      </c>
      <c r="D13" s="37"/>
      <c r="E13" s="37">
        <v>24461.4</v>
      </c>
    </row>
    <row r="14" spans="1:5" s="34" customFormat="1" ht="15.75" thickBot="1">
      <c r="A14" s="32" t="s">
        <v>66</v>
      </c>
      <c r="B14" s="32"/>
      <c r="C14" s="32">
        <v>2201.5300000000002</v>
      </c>
      <c r="D14" s="32" t="s">
        <v>31</v>
      </c>
      <c r="E14" s="32">
        <v>24461.4</v>
      </c>
    </row>
    <row r="15" spans="1:5" ht="15.75" thickBot="1">
      <c r="A15" s="37"/>
      <c r="B15" s="37"/>
      <c r="C15" s="37">
        <v>2201.5300000000002</v>
      </c>
      <c r="D15" s="37"/>
      <c r="E15" s="37">
        <v>24461.4</v>
      </c>
    </row>
    <row r="16" spans="1:5" s="34" customFormat="1" ht="15.75" thickBot="1">
      <c r="A16" s="32" t="s">
        <v>32</v>
      </c>
      <c r="B16" s="32"/>
      <c r="C16" s="32">
        <v>1701.16</v>
      </c>
      <c r="D16" s="32" t="s">
        <v>31</v>
      </c>
      <c r="E16" s="32">
        <v>1198</v>
      </c>
    </row>
    <row r="17" spans="1:5" ht="15.75" thickBot="1">
      <c r="A17" s="37"/>
      <c r="B17" s="37"/>
      <c r="C17" s="37">
        <v>1701.16</v>
      </c>
      <c r="D17" s="37"/>
      <c r="E17" s="37">
        <v>1198</v>
      </c>
    </row>
    <row r="18" spans="1:5" s="34" customFormat="1" ht="15.75" thickBot="1">
      <c r="A18" s="32" t="s">
        <v>33</v>
      </c>
      <c r="B18" s="32"/>
      <c r="C18" s="32">
        <v>3237.44</v>
      </c>
      <c r="D18" s="32" t="s">
        <v>34</v>
      </c>
      <c r="E18" s="32">
        <v>4</v>
      </c>
    </row>
    <row r="19" spans="1:5" ht="15.75" thickBot="1">
      <c r="A19" s="37"/>
      <c r="B19" s="37"/>
      <c r="C19" s="37">
        <v>3237.44</v>
      </c>
      <c r="D19" s="37"/>
      <c r="E19" s="37">
        <v>4</v>
      </c>
    </row>
    <row r="20" spans="1:5" s="34" customFormat="1" ht="15.75" thickBot="1">
      <c r="A20" s="32" t="s">
        <v>68</v>
      </c>
      <c r="B20" s="32"/>
      <c r="C20" s="32">
        <v>1667.4</v>
      </c>
      <c r="D20" s="32" t="s">
        <v>67</v>
      </c>
      <c r="E20" s="32">
        <v>21</v>
      </c>
    </row>
    <row r="21" spans="1:5" ht="15.75" thickBot="1">
      <c r="A21" s="37"/>
      <c r="B21" s="37"/>
      <c r="C21" s="37">
        <v>1667.4</v>
      </c>
      <c r="D21" s="37"/>
      <c r="E21" s="37">
        <v>21</v>
      </c>
    </row>
    <row r="22" spans="1:5" s="34" customFormat="1" ht="15.75" thickBot="1">
      <c r="A22" s="32" t="s">
        <v>93</v>
      </c>
      <c r="B22" s="32"/>
      <c r="C22" s="32">
        <v>373.82</v>
      </c>
      <c r="D22" s="32" t="s">
        <v>67</v>
      </c>
      <c r="E22" s="32">
        <v>2</v>
      </c>
    </row>
    <row r="23" spans="1:5" ht="15.75" thickBot="1">
      <c r="A23" s="37"/>
      <c r="B23" s="37"/>
      <c r="C23" s="37">
        <v>373.82</v>
      </c>
      <c r="D23" s="37"/>
      <c r="E23" s="37">
        <v>2</v>
      </c>
    </row>
    <row r="24" spans="1:5" s="34" customFormat="1" ht="15.75" thickBot="1">
      <c r="A24" s="32" t="s">
        <v>35</v>
      </c>
      <c r="B24" s="32"/>
      <c r="C24" s="32">
        <v>215.6</v>
      </c>
      <c r="D24" s="32" t="s">
        <v>67</v>
      </c>
      <c r="E24" s="32">
        <v>1</v>
      </c>
    </row>
    <row r="25" spans="1:5" ht="15.75" thickBot="1">
      <c r="A25" s="37"/>
      <c r="B25" s="37"/>
      <c r="C25" s="37">
        <v>215.6</v>
      </c>
      <c r="D25" s="37"/>
      <c r="E25" s="37">
        <v>1</v>
      </c>
    </row>
    <row r="26" spans="1:5" s="34" customFormat="1" ht="15.75" thickBot="1">
      <c r="A26" s="32" t="s">
        <v>69</v>
      </c>
      <c r="B26" s="32"/>
      <c r="C26" s="32">
        <v>222.82</v>
      </c>
      <c r="D26" s="32" t="s">
        <v>67</v>
      </c>
      <c r="E26" s="32">
        <v>1</v>
      </c>
    </row>
    <row r="27" spans="1:5" ht="15.75" thickBot="1">
      <c r="A27" s="37"/>
      <c r="B27" s="37"/>
      <c r="C27" s="37">
        <v>222.82</v>
      </c>
      <c r="D27" s="37"/>
      <c r="E27" s="37">
        <v>1</v>
      </c>
    </row>
    <row r="28" spans="1:5" s="34" customFormat="1" ht="15.75" thickBot="1">
      <c r="A28" s="32" t="s">
        <v>94</v>
      </c>
      <c r="B28" s="32"/>
      <c r="C28" s="32">
        <v>3618.78</v>
      </c>
      <c r="D28" s="32" t="s">
        <v>67</v>
      </c>
      <c r="E28" s="32">
        <v>3</v>
      </c>
    </row>
    <row r="29" spans="1:5" ht="15.75" thickBot="1">
      <c r="A29" s="37"/>
      <c r="B29" s="37"/>
      <c r="C29" s="37">
        <v>3618.78</v>
      </c>
      <c r="D29" s="37"/>
      <c r="E29" s="37">
        <v>3</v>
      </c>
    </row>
    <row r="30" spans="1:5" s="34" customFormat="1" ht="15.75" thickBot="1">
      <c r="A30" s="32" t="s">
        <v>95</v>
      </c>
      <c r="B30" s="32"/>
      <c r="C30" s="32">
        <v>143.52000000000001</v>
      </c>
      <c r="D30" s="32" t="s">
        <v>67</v>
      </c>
      <c r="E30" s="32">
        <v>2</v>
      </c>
    </row>
    <row r="31" spans="1:5" ht="15.75" thickBot="1">
      <c r="A31" s="37"/>
      <c r="B31" s="37"/>
      <c r="C31" s="37">
        <v>143.52000000000001</v>
      </c>
      <c r="D31" s="37"/>
      <c r="E31" s="37">
        <v>2</v>
      </c>
    </row>
    <row r="32" spans="1:5" s="34" customFormat="1" ht="15.75" thickBot="1">
      <c r="A32" s="32" t="s">
        <v>96</v>
      </c>
      <c r="B32" s="32"/>
      <c r="C32" s="32">
        <v>1333.52</v>
      </c>
      <c r="D32" s="32" t="s">
        <v>67</v>
      </c>
      <c r="E32" s="32">
        <v>4</v>
      </c>
    </row>
    <row r="33" spans="1:5" ht="15.75" thickBot="1">
      <c r="A33" s="37"/>
      <c r="B33" s="37"/>
      <c r="C33" s="37">
        <v>1333.52</v>
      </c>
      <c r="D33" s="37"/>
      <c r="E33" s="37">
        <v>4</v>
      </c>
    </row>
    <row r="34" spans="1:5" s="34" customFormat="1" ht="15.75" thickBot="1">
      <c r="A34" s="32" t="s">
        <v>70</v>
      </c>
      <c r="B34" s="32"/>
      <c r="C34" s="32">
        <v>1156.77</v>
      </c>
      <c r="D34" s="32" t="s">
        <v>67</v>
      </c>
      <c r="E34" s="32">
        <v>3</v>
      </c>
    </row>
    <row r="35" spans="1:5" ht="15.75" thickBot="1">
      <c r="A35" s="37"/>
      <c r="B35" s="37"/>
      <c r="C35" s="37">
        <v>1156.77</v>
      </c>
      <c r="D35" s="37"/>
      <c r="E35" s="37">
        <v>3</v>
      </c>
    </row>
    <row r="36" spans="1:5" ht="15.75" thickBot="1">
      <c r="A36" s="37" t="s">
        <v>71</v>
      </c>
      <c r="B36" s="37"/>
      <c r="C36" s="37">
        <v>192.1</v>
      </c>
      <c r="D36" s="37" t="s">
        <v>31</v>
      </c>
      <c r="E36" s="37">
        <v>11300.1</v>
      </c>
    </row>
    <row r="37" spans="1:5" ht="15.75" thickBot="1">
      <c r="A37" s="37"/>
      <c r="B37" s="37"/>
      <c r="C37" s="37">
        <v>192.1</v>
      </c>
      <c r="D37" s="37"/>
      <c r="E37" s="37">
        <v>11300.1</v>
      </c>
    </row>
    <row r="38" spans="1:5" s="34" customFormat="1" ht="15.75" thickBot="1">
      <c r="A38" s="32" t="s">
        <v>97</v>
      </c>
      <c r="B38" s="32"/>
      <c r="C38" s="32">
        <v>381.43</v>
      </c>
      <c r="D38" s="32" t="s">
        <v>44</v>
      </c>
      <c r="E38" s="32">
        <v>1</v>
      </c>
    </row>
    <row r="39" spans="1:5" ht="15.75" thickBot="1">
      <c r="A39" s="37"/>
      <c r="B39" s="37"/>
      <c r="C39" s="37">
        <v>381.43</v>
      </c>
      <c r="D39" s="37"/>
      <c r="E39" s="37">
        <v>1</v>
      </c>
    </row>
    <row r="40" spans="1:5" s="34" customFormat="1" ht="15.75" thickBot="1">
      <c r="A40" s="32" t="s">
        <v>72</v>
      </c>
      <c r="B40" s="32"/>
      <c r="C40" s="32">
        <v>199.29</v>
      </c>
      <c r="D40" s="32" t="s">
        <v>67</v>
      </c>
      <c r="E40" s="32">
        <v>1</v>
      </c>
    </row>
    <row r="41" spans="1:5" ht="15.75" thickBot="1">
      <c r="A41" s="37"/>
      <c r="B41" s="37"/>
      <c r="C41" s="37">
        <v>199.29</v>
      </c>
      <c r="D41" s="37"/>
      <c r="E41" s="37">
        <v>1</v>
      </c>
    </row>
    <row r="42" spans="1:5" s="34" customFormat="1" ht="15.75" thickBot="1">
      <c r="A42" s="32" t="s">
        <v>98</v>
      </c>
      <c r="B42" s="32"/>
      <c r="C42" s="32">
        <v>8926.51</v>
      </c>
      <c r="D42" s="32" t="s">
        <v>73</v>
      </c>
      <c r="E42" s="32">
        <v>1</v>
      </c>
    </row>
    <row r="43" spans="1:5" ht="15.75" thickBot="1">
      <c r="A43" s="37"/>
      <c r="B43" s="37"/>
      <c r="C43" s="37">
        <v>8926.51</v>
      </c>
      <c r="D43" s="37"/>
      <c r="E43" s="37">
        <v>1</v>
      </c>
    </row>
    <row r="44" spans="1:5" s="34" customFormat="1" ht="15.75" thickBot="1">
      <c r="A44" s="32" t="s">
        <v>99</v>
      </c>
      <c r="B44" s="32"/>
      <c r="C44" s="32">
        <v>265.05</v>
      </c>
      <c r="D44" s="32" t="s">
        <v>67</v>
      </c>
      <c r="E44" s="32">
        <v>1</v>
      </c>
    </row>
    <row r="45" spans="1:5" ht="15.75" thickBot="1">
      <c r="A45" s="37"/>
      <c r="B45" s="37"/>
      <c r="C45" s="37">
        <v>265.05</v>
      </c>
      <c r="D45" s="37"/>
      <c r="E45" s="37">
        <v>1</v>
      </c>
    </row>
    <row r="46" spans="1:5" s="34" customFormat="1" ht="15.75" thickBot="1">
      <c r="A46" s="32" t="s">
        <v>100</v>
      </c>
      <c r="B46" s="32"/>
      <c r="C46" s="32">
        <v>1476.2</v>
      </c>
      <c r="D46" s="32" t="s">
        <v>67</v>
      </c>
      <c r="E46" s="32">
        <v>4</v>
      </c>
    </row>
    <row r="47" spans="1:5" ht="15.75" thickBot="1">
      <c r="A47" s="37"/>
      <c r="B47" s="37"/>
      <c r="C47" s="37">
        <v>1476.2</v>
      </c>
      <c r="D47" s="37"/>
      <c r="E47" s="37">
        <v>4</v>
      </c>
    </row>
    <row r="48" spans="1:5" s="34" customFormat="1" ht="15.75" thickBot="1">
      <c r="A48" s="32" t="s">
        <v>74</v>
      </c>
      <c r="B48" s="32"/>
      <c r="C48" s="32">
        <v>4375.9799999999996</v>
      </c>
      <c r="D48" s="32" t="s">
        <v>36</v>
      </c>
      <c r="E48" s="32">
        <v>14</v>
      </c>
    </row>
    <row r="49" spans="1:5" ht="15.75" thickBot="1">
      <c r="A49" s="37"/>
      <c r="B49" s="37"/>
      <c r="C49" s="37">
        <v>4375.9799999999996</v>
      </c>
      <c r="D49" s="37"/>
      <c r="E49" s="37">
        <v>14</v>
      </c>
    </row>
    <row r="50" spans="1:5" s="34" customFormat="1" ht="15.75" thickBot="1">
      <c r="A50" s="32" t="s">
        <v>101</v>
      </c>
      <c r="B50" s="32"/>
      <c r="C50" s="32">
        <v>1092.8599999999999</v>
      </c>
      <c r="D50" s="32" t="s">
        <v>67</v>
      </c>
      <c r="E50" s="32">
        <v>2</v>
      </c>
    </row>
    <row r="51" spans="1:5" ht="15.75" thickBot="1">
      <c r="A51" s="37"/>
      <c r="B51" s="37"/>
      <c r="C51" s="37">
        <v>1092.8599999999999</v>
      </c>
      <c r="D51" s="37"/>
      <c r="E51" s="37">
        <v>2</v>
      </c>
    </row>
    <row r="52" spans="1:5" s="34" customFormat="1" ht="15.75" thickBot="1">
      <c r="A52" s="32" t="s">
        <v>102</v>
      </c>
      <c r="B52" s="32"/>
      <c r="C52" s="32">
        <v>53289.75</v>
      </c>
      <c r="D52" s="32" t="s">
        <v>67</v>
      </c>
      <c r="E52" s="32">
        <v>1</v>
      </c>
    </row>
    <row r="53" spans="1:5" ht="15.75" thickBot="1">
      <c r="A53" s="37"/>
      <c r="B53" s="37"/>
      <c r="C53" s="37">
        <v>53289.75</v>
      </c>
      <c r="D53" s="37"/>
      <c r="E53" s="37">
        <v>1</v>
      </c>
    </row>
    <row r="54" spans="1:5" s="34" customFormat="1" ht="15.75" thickBot="1">
      <c r="A54" s="32" t="s">
        <v>37</v>
      </c>
      <c r="B54" s="32"/>
      <c r="C54" s="32">
        <v>1034.98</v>
      </c>
      <c r="D54" s="32" t="s">
        <v>67</v>
      </c>
      <c r="E54" s="32">
        <v>1</v>
      </c>
    </row>
    <row r="55" spans="1:5" ht="15.75" thickBot="1">
      <c r="A55" s="37"/>
      <c r="B55" s="37"/>
      <c r="C55" s="37">
        <v>1034.98</v>
      </c>
      <c r="D55" s="37"/>
      <c r="E55" s="37">
        <v>1</v>
      </c>
    </row>
    <row r="56" spans="1:5" s="34" customFormat="1" ht="15.75" thickBot="1">
      <c r="A56" s="32" t="s">
        <v>75</v>
      </c>
      <c r="B56" s="32"/>
      <c r="C56" s="32">
        <v>372.22</v>
      </c>
      <c r="D56" s="32" t="s">
        <v>31</v>
      </c>
      <c r="E56" s="32">
        <v>0.5</v>
      </c>
    </row>
    <row r="57" spans="1:5" ht="15.75" thickBot="1">
      <c r="A57" s="37"/>
      <c r="B57" s="37"/>
      <c r="C57" s="37">
        <v>372.22</v>
      </c>
      <c r="D57" s="37"/>
      <c r="E57" s="37">
        <v>0.5</v>
      </c>
    </row>
    <row r="58" spans="1:5" s="34" customFormat="1" ht="15.75" thickBot="1">
      <c r="A58" s="32" t="s">
        <v>46</v>
      </c>
      <c r="B58" s="32"/>
      <c r="C58" s="32">
        <v>5111.32</v>
      </c>
      <c r="D58" s="32" t="s">
        <v>45</v>
      </c>
      <c r="E58" s="32">
        <v>4</v>
      </c>
    </row>
    <row r="59" spans="1:5" ht="15.75" thickBot="1">
      <c r="A59" s="37"/>
      <c r="B59" s="37"/>
      <c r="C59" s="37">
        <v>5111.32</v>
      </c>
      <c r="D59" s="37"/>
      <c r="E59" s="37">
        <v>4</v>
      </c>
    </row>
    <row r="60" spans="1:5" s="34" customFormat="1" ht="15.75" thickBot="1">
      <c r="A60" s="32" t="s">
        <v>76</v>
      </c>
      <c r="B60" s="32"/>
      <c r="C60" s="32">
        <v>19569.12</v>
      </c>
      <c r="D60" s="32" t="s">
        <v>31</v>
      </c>
      <c r="E60" s="32">
        <v>24461.4</v>
      </c>
    </row>
    <row r="61" spans="1:5" ht="15.75" thickBot="1">
      <c r="A61" s="37"/>
      <c r="B61" s="37"/>
      <c r="C61" s="37">
        <v>19569.12</v>
      </c>
      <c r="D61" s="37"/>
      <c r="E61" s="37">
        <v>24461.4</v>
      </c>
    </row>
    <row r="62" spans="1:5" s="34" customFormat="1" ht="15.75" thickBot="1">
      <c r="A62" s="32" t="s">
        <v>77</v>
      </c>
      <c r="B62" s="32"/>
      <c r="C62" s="32">
        <v>22015.26</v>
      </c>
      <c r="D62" s="32" t="s">
        <v>31</v>
      </c>
      <c r="E62" s="32">
        <v>24461.4</v>
      </c>
    </row>
    <row r="63" spans="1:5" ht="15.75" thickBot="1">
      <c r="A63" s="37"/>
      <c r="B63" s="37"/>
      <c r="C63" s="37">
        <v>22015.26</v>
      </c>
      <c r="D63" s="37"/>
      <c r="E63" s="37">
        <v>24461.4</v>
      </c>
    </row>
    <row r="64" spans="1:5" s="34" customFormat="1" ht="15.75" thickBot="1">
      <c r="A64" s="32" t="s">
        <v>103</v>
      </c>
      <c r="B64" s="32"/>
      <c r="C64" s="32">
        <v>5626.12</v>
      </c>
      <c r="D64" s="32" t="s">
        <v>31</v>
      </c>
      <c r="E64" s="32">
        <v>24461.4</v>
      </c>
    </row>
    <row r="65" spans="1:5" ht="15.75" thickBot="1">
      <c r="A65" s="37"/>
      <c r="B65" s="37"/>
      <c r="C65" s="37">
        <v>5626.12</v>
      </c>
      <c r="D65" s="37"/>
      <c r="E65" s="37">
        <v>24461.4</v>
      </c>
    </row>
    <row r="66" spans="1:5" s="34" customFormat="1" ht="15.75" thickBot="1">
      <c r="A66" s="32" t="s">
        <v>104</v>
      </c>
      <c r="B66" s="32"/>
      <c r="C66" s="32">
        <v>5136.8900000000003</v>
      </c>
      <c r="D66" s="32" t="s">
        <v>31</v>
      </c>
      <c r="E66" s="32">
        <v>24461.4</v>
      </c>
    </row>
    <row r="67" spans="1:5" ht="15.75" thickBot="1">
      <c r="A67" s="37"/>
      <c r="B67" s="37"/>
      <c r="C67" s="37">
        <v>5136.8900000000003</v>
      </c>
      <c r="D67" s="37"/>
      <c r="E67" s="37">
        <v>24461.4</v>
      </c>
    </row>
    <row r="68" spans="1:5" s="34" customFormat="1" ht="15.75" thickBot="1">
      <c r="A68" s="32" t="s">
        <v>78</v>
      </c>
      <c r="B68" s="32"/>
      <c r="C68" s="32">
        <v>29818.38</v>
      </c>
      <c r="D68" s="32" t="s">
        <v>31</v>
      </c>
      <c r="E68" s="32">
        <v>18753.7</v>
      </c>
    </row>
    <row r="69" spans="1:5" ht="15.75" thickBot="1">
      <c r="A69" s="37"/>
      <c r="B69" s="37"/>
      <c r="C69" s="37">
        <v>29818.38</v>
      </c>
      <c r="D69" s="37"/>
      <c r="E69" s="37">
        <v>18753.7</v>
      </c>
    </row>
    <row r="70" spans="1:5" s="34" customFormat="1" ht="15.75" thickBot="1">
      <c r="A70" s="32" t="s">
        <v>79</v>
      </c>
      <c r="B70" s="32"/>
      <c r="C70" s="32">
        <v>33838.25</v>
      </c>
      <c r="D70" s="32" t="s">
        <v>31</v>
      </c>
      <c r="E70" s="32">
        <v>20384.5</v>
      </c>
    </row>
    <row r="71" spans="1:5" ht="15.75" thickBot="1">
      <c r="A71" s="37"/>
      <c r="B71" s="37"/>
      <c r="C71" s="37">
        <v>33838.25</v>
      </c>
      <c r="D71" s="37"/>
      <c r="E71" s="37">
        <v>20384.5</v>
      </c>
    </row>
    <row r="72" spans="1:5" ht="15.75" thickBot="1">
      <c r="A72" s="37" t="s">
        <v>80</v>
      </c>
      <c r="B72" s="37"/>
      <c r="C72" s="37">
        <v>56933.81</v>
      </c>
      <c r="D72" s="37" t="s">
        <v>31</v>
      </c>
      <c r="E72" s="37">
        <v>23238.3</v>
      </c>
    </row>
    <row r="73" spans="1:5" ht="15.75" thickBot="1">
      <c r="A73" s="37"/>
      <c r="B73" s="37"/>
      <c r="C73" s="37">
        <v>56933.81</v>
      </c>
      <c r="D73" s="37"/>
      <c r="E73" s="37">
        <v>23238.3</v>
      </c>
    </row>
    <row r="74" spans="1:5" ht="15.75" thickBot="1">
      <c r="A74" s="37" t="s">
        <v>81</v>
      </c>
      <c r="B74" s="37"/>
      <c r="C74" s="37">
        <v>59930.400000000001</v>
      </c>
      <c r="D74" s="37" t="s">
        <v>31</v>
      </c>
      <c r="E74" s="37">
        <v>24461.4</v>
      </c>
    </row>
    <row r="75" spans="1:5" ht="15.75" thickBot="1">
      <c r="A75" s="37"/>
      <c r="B75" s="37"/>
      <c r="C75" s="37">
        <v>59930.400000000001</v>
      </c>
      <c r="D75" s="37"/>
      <c r="E75" s="37">
        <v>24461.4</v>
      </c>
    </row>
    <row r="76" spans="1:5" s="34" customFormat="1" ht="15.75" thickBot="1">
      <c r="A76" s="32" t="s">
        <v>82</v>
      </c>
      <c r="B76" s="32"/>
      <c r="C76" s="32">
        <v>91974.86</v>
      </c>
      <c r="D76" s="32" t="s">
        <v>31</v>
      </c>
      <c r="E76" s="32">
        <v>24461.4</v>
      </c>
    </row>
    <row r="77" spans="1:5" ht="15.75" thickBot="1">
      <c r="A77" s="37"/>
      <c r="B77" s="37"/>
      <c r="C77" s="37">
        <v>91974.86</v>
      </c>
      <c r="D77" s="37"/>
      <c r="E77" s="37">
        <v>24461.4</v>
      </c>
    </row>
    <row r="78" spans="1:5" s="34" customFormat="1" ht="15.75" thickBot="1">
      <c r="A78" s="32" t="s">
        <v>83</v>
      </c>
      <c r="B78" s="32"/>
      <c r="C78" s="32">
        <v>96622.53</v>
      </c>
      <c r="D78" s="32" t="s">
        <v>31</v>
      </c>
      <c r="E78" s="32">
        <v>24461.4</v>
      </c>
    </row>
    <row r="79" spans="1:5" ht="15.75" thickBot="1">
      <c r="A79" s="37"/>
      <c r="B79" s="37"/>
      <c r="C79" s="37">
        <v>96622.53</v>
      </c>
      <c r="D79" s="37"/>
      <c r="E79" s="37">
        <v>24461.4</v>
      </c>
    </row>
    <row r="80" spans="1:5" s="34" customFormat="1" ht="15.75" thickBot="1">
      <c r="A80" s="32" t="s">
        <v>105</v>
      </c>
      <c r="B80" s="32"/>
      <c r="C80" s="32">
        <v>240.9</v>
      </c>
      <c r="D80" s="32" t="s">
        <v>67</v>
      </c>
      <c r="E80" s="32">
        <v>1</v>
      </c>
    </row>
    <row r="81" spans="1:5" ht="15.75" thickBot="1">
      <c r="A81" s="37"/>
      <c r="B81" s="37"/>
      <c r="C81" s="37">
        <v>240.9</v>
      </c>
      <c r="D81" s="37"/>
      <c r="E81" s="37">
        <v>1</v>
      </c>
    </row>
    <row r="82" spans="1:5" s="34" customFormat="1" ht="15.75" thickBot="1">
      <c r="A82" s="32" t="s">
        <v>38</v>
      </c>
      <c r="B82" s="32"/>
      <c r="C82" s="32">
        <v>179.6</v>
      </c>
      <c r="D82" s="32" t="s">
        <v>67</v>
      </c>
      <c r="E82" s="32">
        <v>1</v>
      </c>
    </row>
    <row r="83" spans="1:5" s="34" customFormat="1" ht="15.75" thickBot="1">
      <c r="A83" s="32" t="s">
        <v>38</v>
      </c>
      <c r="B83" s="32"/>
      <c r="C83" s="32">
        <v>171.34</v>
      </c>
      <c r="D83" s="32" t="s">
        <v>67</v>
      </c>
      <c r="E83" s="32">
        <v>1</v>
      </c>
    </row>
    <row r="84" spans="1:5" ht="15.75" thickBot="1">
      <c r="A84" s="37"/>
      <c r="B84" s="37"/>
      <c r="C84" s="37">
        <v>350.94</v>
      </c>
      <c r="D84" s="37"/>
      <c r="E84" s="37">
        <v>2</v>
      </c>
    </row>
    <row r="85" spans="1:5" s="34" customFormat="1" ht="15.75" thickBot="1">
      <c r="A85" s="32" t="s">
        <v>84</v>
      </c>
      <c r="B85" s="32"/>
      <c r="C85" s="32">
        <v>1956.91</v>
      </c>
      <c r="D85" s="32" t="s">
        <v>31</v>
      </c>
      <c r="E85" s="32">
        <v>24461.4</v>
      </c>
    </row>
    <row r="86" spans="1:5" ht="15.75" thickBot="1">
      <c r="A86" s="37"/>
      <c r="B86" s="37"/>
      <c r="C86" s="37">
        <v>1956.91</v>
      </c>
      <c r="D86" s="37"/>
      <c r="E86" s="37">
        <v>24461.4</v>
      </c>
    </row>
    <row r="87" spans="1:5" s="34" customFormat="1" ht="15.75" thickBot="1">
      <c r="A87" s="32" t="s">
        <v>85</v>
      </c>
      <c r="B87" s="32"/>
      <c r="C87" s="32">
        <v>2201.5300000000002</v>
      </c>
      <c r="D87" s="32" t="s">
        <v>31</v>
      </c>
      <c r="E87" s="32">
        <v>24461.4</v>
      </c>
    </row>
    <row r="88" spans="1:5" ht="15.75" thickBot="1">
      <c r="A88" s="37"/>
      <c r="B88" s="37"/>
      <c r="C88" s="37">
        <v>2201.5300000000002</v>
      </c>
      <c r="D88" s="37"/>
      <c r="E88" s="37">
        <v>24461.4</v>
      </c>
    </row>
    <row r="89" spans="1:5" s="34" customFormat="1" ht="15.75" thickBot="1">
      <c r="A89" s="32" t="s">
        <v>106</v>
      </c>
      <c r="B89" s="32"/>
      <c r="C89" s="32">
        <v>2889.3</v>
      </c>
      <c r="D89" s="32" t="s">
        <v>67</v>
      </c>
      <c r="E89" s="32">
        <v>2</v>
      </c>
    </row>
    <row r="90" spans="1:5" ht="15.75" thickBot="1">
      <c r="A90" s="37"/>
      <c r="B90" s="37"/>
      <c r="C90" s="37">
        <v>2889.3</v>
      </c>
      <c r="D90" s="37"/>
      <c r="E90" s="37">
        <v>2</v>
      </c>
    </row>
    <row r="91" spans="1:5" s="34" customFormat="1" ht="15.75" thickBot="1">
      <c r="A91" s="32" t="s">
        <v>86</v>
      </c>
      <c r="B91" s="32"/>
      <c r="C91" s="32">
        <v>9295.33</v>
      </c>
      <c r="D91" s="32" t="s">
        <v>31</v>
      </c>
      <c r="E91" s="32">
        <v>24461.4</v>
      </c>
    </row>
    <row r="92" spans="1:5" ht="15.75" thickBot="1">
      <c r="A92" s="37"/>
      <c r="B92" s="37"/>
      <c r="C92" s="37">
        <v>9295.33</v>
      </c>
      <c r="D92" s="37"/>
      <c r="E92" s="37">
        <v>24461.4</v>
      </c>
    </row>
    <row r="93" spans="1:5" s="34" customFormat="1" ht="15.75" thickBot="1">
      <c r="A93" s="32" t="s">
        <v>86</v>
      </c>
      <c r="B93" s="32"/>
      <c r="C93" s="32">
        <v>9295.33</v>
      </c>
      <c r="D93" s="32" t="s">
        <v>31</v>
      </c>
      <c r="E93" s="32">
        <v>24461.4</v>
      </c>
    </row>
    <row r="94" spans="1:5" ht="15.75" thickBot="1">
      <c r="A94" s="37"/>
      <c r="B94" s="37"/>
      <c r="C94" s="37">
        <v>9295.33</v>
      </c>
      <c r="D94" s="37"/>
      <c r="E94" s="37">
        <v>24461.4</v>
      </c>
    </row>
    <row r="95" spans="1:5" s="34" customFormat="1" ht="15.75" thickBot="1">
      <c r="A95" s="32" t="s">
        <v>39</v>
      </c>
      <c r="B95" s="32"/>
      <c r="C95" s="32">
        <v>347.72</v>
      </c>
      <c r="D95" s="32" t="s">
        <v>67</v>
      </c>
      <c r="E95" s="32">
        <v>4</v>
      </c>
    </row>
    <row r="96" spans="1:5" ht="15.75" thickBot="1">
      <c r="A96" s="37"/>
      <c r="B96" s="37"/>
      <c r="C96" s="37">
        <v>347.72</v>
      </c>
      <c r="D96" s="37"/>
      <c r="E96" s="37">
        <v>4</v>
      </c>
    </row>
    <row r="97" spans="1:5" s="34" customFormat="1" ht="15.75" thickBot="1">
      <c r="A97" s="32" t="s">
        <v>107</v>
      </c>
      <c r="B97" s="32"/>
      <c r="C97" s="32">
        <v>45856</v>
      </c>
      <c r="D97" s="32" t="s">
        <v>44</v>
      </c>
      <c r="E97" s="32">
        <v>1</v>
      </c>
    </row>
    <row r="98" spans="1:5" ht="15.75" thickBot="1">
      <c r="A98" s="37"/>
      <c r="B98" s="37"/>
      <c r="C98" s="37">
        <v>45856</v>
      </c>
      <c r="D98" s="37"/>
      <c r="E98" s="37">
        <v>1</v>
      </c>
    </row>
    <row r="99" spans="1:5" s="34" customFormat="1" ht="15.75" thickBot="1">
      <c r="A99" s="32" t="s">
        <v>40</v>
      </c>
      <c r="B99" s="32"/>
      <c r="C99" s="32">
        <v>270.14</v>
      </c>
      <c r="D99" s="32" t="s">
        <v>41</v>
      </c>
      <c r="E99" s="32">
        <v>1</v>
      </c>
    </row>
    <row r="100" spans="1:5" ht="15.75" thickBot="1">
      <c r="A100" s="37"/>
      <c r="B100" s="37"/>
      <c r="C100" s="37">
        <v>270.14</v>
      </c>
      <c r="D100" s="37"/>
      <c r="E100" s="37">
        <v>1</v>
      </c>
    </row>
    <row r="101" spans="1:5" s="34" customFormat="1" ht="15.75" thickBot="1">
      <c r="A101" s="32" t="s">
        <v>43</v>
      </c>
      <c r="B101" s="32"/>
      <c r="C101" s="32">
        <v>4465.3500000000004</v>
      </c>
      <c r="D101" s="32" t="s">
        <v>67</v>
      </c>
      <c r="E101" s="32">
        <v>15</v>
      </c>
    </row>
    <row r="102" spans="1:5" ht="15.75" thickBot="1">
      <c r="A102" s="37"/>
      <c r="B102" s="37"/>
      <c r="C102" s="37">
        <v>4465.3500000000004</v>
      </c>
      <c r="D102" s="37"/>
      <c r="E102" s="37">
        <v>15</v>
      </c>
    </row>
    <row r="103" spans="1:5" s="34" customFormat="1" ht="15.75" thickBot="1">
      <c r="A103" s="32" t="s">
        <v>42</v>
      </c>
      <c r="B103" s="32"/>
      <c r="C103" s="32">
        <v>11208.4</v>
      </c>
      <c r="D103" s="32" t="s">
        <v>36</v>
      </c>
      <c r="E103" s="32">
        <v>40</v>
      </c>
    </row>
    <row r="104" spans="1:5" ht="15.75" thickBot="1">
      <c r="A104" s="37"/>
      <c r="B104" s="37"/>
      <c r="C104" s="37">
        <v>11208.4</v>
      </c>
      <c r="D104" s="37"/>
      <c r="E104" s="37">
        <v>40</v>
      </c>
    </row>
    <row r="105" spans="1:5" s="34" customFormat="1" ht="15.75" thickBot="1">
      <c r="A105" s="32" t="s">
        <v>108</v>
      </c>
      <c r="B105" s="32"/>
      <c r="C105" s="32">
        <v>798</v>
      </c>
      <c r="D105" s="32" t="s">
        <v>67</v>
      </c>
      <c r="E105" s="32">
        <v>1</v>
      </c>
    </row>
    <row r="106" spans="1:5" ht="15.75" thickBot="1">
      <c r="A106" s="37"/>
      <c r="B106" s="37"/>
      <c r="C106" s="37">
        <v>798</v>
      </c>
      <c r="D106" s="37"/>
      <c r="E106" s="37">
        <v>1</v>
      </c>
    </row>
    <row r="107" spans="1:5" s="34" customFormat="1" ht="15.75" thickBot="1">
      <c r="A107" s="32" t="s">
        <v>109</v>
      </c>
      <c r="B107" s="32"/>
      <c r="C107" s="32">
        <v>10683.2</v>
      </c>
      <c r="D107" s="32" t="s">
        <v>31</v>
      </c>
      <c r="E107" s="32">
        <v>20</v>
      </c>
    </row>
    <row r="108" spans="1:5" ht="15.75" thickBot="1">
      <c r="A108" s="37"/>
      <c r="B108" s="37"/>
      <c r="C108" s="37">
        <v>10683.2</v>
      </c>
      <c r="D108" s="37"/>
      <c r="E108" s="37">
        <v>20</v>
      </c>
    </row>
    <row r="109" spans="1:5" s="34" customFormat="1" ht="15.75" thickBot="1">
      <c r="A109" s="32" t="s">
        <v>110</v>
      </c>
      <c r="B109" s="32"/>
      <c r="C109" s="32">
        <v>228478</v>
      </c>
      <c r="D109" s="32" t="s">
        <v>67</v>
      </c>
      <c r="E109" s="32">
        <v>1</v>
      </c>
    </row>
    <row r="110" spans="1:5" ht="15.75" thickBot="1">
      <c r="A110" s="37"/>
      <c r="B110" s="37"/>
      <c r="C110" s="37">
        <v>228478</v>
      </c>
      <c r="D110" s="37"/>
      <c r="E110" s="37">
        <v>1</v>
      </c>
    </row>
    <row r="111" spans="1:5" s="34" customFormat="1" ht="15.75" thickBot="1">
      <c r="A111" s="32" t="s">
        <v>111</v>
      </c>
      <c r="B111" s="32"/>
      <c r="C111" s="32">
        <v>112.77</v>
      </c>
      <c r="D111" s="32" t="s">
        <v>67</v>
      </c>
      <c r="E111" s="32">
        <v>1</v>
      </c>
    </row>
    <row r="112" spans="1:5" ht="15.75" thickBot="1">
      <c r="A112" s="37"/>
      <c r="B112" s="37"/>
      <c r="C112" s="37">
        <v>112.77</v>
      </c>
      <c r="D112" s="37"/>
      <c r="E112" s="37">
        <v>1</v>
      </c>
    </row>
    <row r="113" spans="1:5" ht="15.75" thickBot="1">
      <c r="A113" s="37"/>
      <c r="B113" s="37"/>
      <c r="C113" s="37">
        <v>946721.07</v>
      </c>
      <c r="D113" s="37"/>
      <c r="E113" s="37">
        <v>394910.3000000001</v>
      </c>
    </row>
    <row r="114" spans="1:5">
      <c r="A114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2019-01-30T01:32:39Z</cp:lastPrinted>
  <dcterms:created xsi:type="dcterms:W3CDTF">2016-03-18T02:51:51Z</dcterms:created>
  <dcterms:modified xsi:type="dcterms:W3CDTF">2020-03-18T03:42:45Z</dcterms:modified>
</cp:coreProperties>
</file>