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5855" windowHeight="10680"/>
  </bookViews>
  <sheets>
    <sheet name="Батарейный, д. 9" sheetId="1" r:id="rId1"/>
    <sheet name="Работы 2019" sheetId="2" r:id="rId2"/>
    <sheet name="Справка" sheetId="3" r:id="rId3"/>
  </sheets>
  <definedNames>
    <definedName name="_xlnm._FilterDatabase" localSheetId="1" hidden="1">'Работы 2019'!$A$3:$E$52</definedName>
    <definedName name="_xlnm.Print_Area" localSheetId="0">'Батарейный, д. 9'!$A$1:$D$80</definedName>
  </definedNames>
  <calcPr calcId="144525" calcMode="manual"/>
</workbook>
</file>

<file path=xl/calcChain.xml><?xml version="1.0" encoding="utf-8"?>
<calcChain xmlns="http://schemas.openxmlformats.org/spreadsheetml/2006/main">
  <c r="B80" i="1" l="1"/>
  <c r="B78" i="1"/>
  <c r="B66" i="1" l="1"/>
  <c r="B62" i="1"/>
  <c r="B56" i="1"/>
  <c r="B35" i="1"/>
  <c r="B29" i="1"/>
  <c r="B22" i="1"/>
  <c r="B19" i="1"/>
  <c r="B16" i="1"/>
  <c r="B13" i="1"/>
  <c r="B8" i="1"/>
  <c r="B10" i="1" l="1"/>
  <c r="B9" i="1" s="1"/>
  <c r="B11" i="1" s="1"/>
  <c r="B59" i="1" l="1"/>
  <c r="B76" i="1"/>
  <c r="B75" i="1" s="1"/>
  <c r="B77" i="1" l="1"/>
  <c r="B79" i="1" l="1"/>
  <c r="H77" i="1"/>
</calcChain>
</file>

<file path=xl/sharedStrings.xml><?xml version="1.0" encoding="utf-8"?>
<sst xmlns="http://schemas.openxmlformats.org/spreadsheetml/2006/main" count="326" uniqueCount="132">
  <si>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</si>
  <si>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</si>
  <si>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</si>
  <si>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</si>
  <si>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</si>
  <si>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</si>
  <si>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</si>
  <si>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</si>
  <si>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</si>
  <si>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</si>
  <si>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</si>
  <si>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</si>
  <si>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</si>
  <si>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</si>
  <si>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</si>
  <si>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</si>
  <si>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</si>
  <si>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</si>
  <si>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</si>
  <si>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</si>
  <si>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</si>
  <si>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</si>
  <si>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</si>
  <si>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</si>
  <si>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</si>
  <si>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</si>
  <si>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</si>
  <si>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Дератизация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</si>
  <si>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</si>
  <si>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</si>
  <si>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</si>
  <si>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Адрес: Батарейный мкр., д. 9</t>
  </si>
  <si>
    <t>Ремонт хоккейной коробки</t>
  </si>
  <si>
    <t>осмотр подвала</t>
  </si>
  <si>
    <t>раз</t>
  </si>
  <si>
    <t>Общий итог</t>
  </si>
  <si>
    <t>сброс воздуха со стояков отопления</t>
  </si>
  <si>
    <t>ремонт труб КНС</t>
  </si>
  <si>
    <t>Заливка хоккейной коробки</t>
  </si>
  <si>
    <t>Кол-во</t>
  </si>
  <si>
    <t>Ед.изм</t>
  </si>
  <si>
    <t>Сумма</t>
  </si>
  <si>
    <t>Наименование работ</t>
  </si>
  <si>
    <t xml:space="preserve">По адресу БАТАРЕЙНЫЙ мкр д.9                                           </t>
  </si>
  <si>
    <t>Доходы за 2018 г.</t>
  </si>
  <si>
    <t>Расходы по снятию показаний с ИПУ по электроэнергии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</si>
  <si>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</si>
  <si>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</si>
  <si>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</si>
  <si>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</si>
  <si>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</si>
  <si>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</si>
  <si>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</si>
  <si>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</si>
  <si>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</si>
  <si>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 xml:space="preserve">Конечное сальдо с учетом дебиторской задолженности (переплаты)  на 31.12.2019 г. </t>
  </si>
  <si>
    <t xml:space="preserve">Накопительная по работам за период c  01.01.2019 по  31.12.2019 г.                                                                                   </t>
  </si>
  <si>
    <t>Вывоз ТКО 1,2 кв. 2019 г. к=0,6;0,8;0,85;0,9;1</t>
  </si>
  <si>
    <t>Вывоз ТКО 3,4 кв. 2019 г. к=0,6;0,8;0,85;0,9;1</t>
  </si>
  <si>
    <t>Выезд а/машины по заявке</t>
  </si>
  <si>
    <t>выезд</t>
  </si>
  <si>
    <t>Гор. вода потр.при содер.общего имущ-ва  в МКД 1,2 кв.2019г.</t>
  </si>
  <si>
    <t>Гор. вода потр.при содер.общего имущ-ва  в МКД 3,4 кв.2019г.</t>
  </si>
  <si>
    <t>ДератизациЯ</t>
  </si>
  <si>
    <t>Замена электрической лампы накаливания</t>
  </si>
  <si>
    <t>шт.</t>
  </si>
  <si>
    <t>Замена электропатрона с материалами при закрытой арматуре</t>
  </si>
  <si>
    <t>Замена электропроводки</t>
  </si>
  <si>
    <t>Исполнение заявок не связаных с ремонтом</t>
  </si>
  <si>
    <t>Масляная окраска ограждений стоек баскетбольной площадки</t>
  </si>
  <si>
    <t>площадка</t>
  </si>
  <si>
    <t>Масляная окраска с последующей теплоизоляцией (изосиб) тепло</t>
  </si>
  <si>
    <t>узел</t>
  </si>
  <si>
    <t>Организация мест накоп.ртуть сод-х ламп 3,4 кв. 2019г. К=0,6</t>
  </si>
  <si>
    <t>Освещение теплового узла</t>
  </si>
  <si>
    <t>Очистка канализационной сети</t>
  </si>
  <si>
    <t>Протяжка контактов на электроприборах</t>
  </si>
  <si>
    <t>Прочистка патрубков и вентканалов д.100 мм в зимний период</t>
  </si>
  <si>
    <t>Прочистка труб водоснабжения</t>
  </si>
  <si>
    <t>Ремонт шиферной кровли</t>
  </si>
  <si>
    <t>Смена вентиля до 20 мм</t>
  </si>
  <si>
    <t>Смена резьб (для всех диаметров с применением электросварочн</t>
  </si>
  <si>
    <t>Смена труб из водогазопроводных труб д.57 с производством св</t>
  </si>
  <si>
    <t>Содержание ДРС 1,2 кв.2019 г. к=0,8</t>
  </si>
  <si>
    <t>Содержание ДРС 3,4 кв. 2019 г. коэф. 0,8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</si>
  <si>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</si>
  <si>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</si>
  <si>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</si>
  <si>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</si>
  <si>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К=0,6;0,8;0,85;0,9;1</t>
  </si>
  <si>
    <t>Управление жилым фондом 3,4 кв. 2019г. К=0,6;0,8;0,85;0,9;1</t>
  </si>
  <si>
    <t>Установка качели балансир</t>
  </si>
  <si>
    <t>Установка почтовых ящиков (без ст-ти почтового ящика)</t>
  </si>
  <si>
    <t>Установка светильников с датчиком на движение</t>
  </si>
  <si>
    <t>Установка скамеек в деревянном исполнении</t>
  </si>
  <si>
    <t>Устранение свищей хомутами</t>
  </si>
  <si>
    <t>Хол.вода потр.при содер.общ.имущ. в МКД 1,2 кв.2019г.1-5 эт</t>
  </si>
  <si>
    <t>Хол.вода потр.при содер.общ.имущ. в МКД 3,4 кв.2019г.1-5 эт.</t>
  </si>
  <si>
    <t>Электрическая энергия потр.при содержании общего имущ.МКД 1,</t>
  </si>
  <si>
    <t>Электрическая энергия потр.при содержании общего имущ.МКД 3,</t>
  </si>
  <si>
    <t>прочистка секций водоподогревателя с заменой калачей</t>
  </si>
  <si>
    <t>Справка об уровне сбора платы за жилое помещение по состоянию на 18.02.2020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</si>
  <si>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</si>
  <si>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</si>
  <si>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</si>
  <si>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</si>
  <si>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</si>
  <si>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</si>
  <si>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</si>
  <si>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</si>
  <si>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</si>
  <si>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1</t>
  </si>
  <si>
    <t>09</t>
  </si>
  <si>
    <t>БАТАРЕЙНЫЙ мкр д.9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</si>
  <si>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</si>
  <si>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</si>
  <si>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</si>
  <si>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</si>
  <si>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</si>
  <si>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</si>
  <si>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</si>
  <si>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</si>
  <si>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</si>
  <si>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</si>
  <si>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</si>
  <si>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</si>
  <si>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</si>
  <si>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</si>
  <si>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>№ раб</t>
  </si>
  <si>
    <t>Электрическая энергия потр.при содержании общего имущ.МКД 1,2 кв. 2019 г.</t>
  </si>
  <si>
    <t>Электрическая энергия потр.при содержании общего имущ.МКД 3,4 кв. 2019 г.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</si>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</sst>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2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2" borderId="6" applyNumberFormat="0" applyAlignment="0" applyProtection="0"/>
    <xf numFmtId="0" fontId="25" fillId="0" borderId="7" applyNumberFormat="0" applyFill="0" applyAlignment="0" applyProtection="0"/>
    <xf numFmtId="0" fontId="26" fillId="8" borderId="8" applyNumberFormat="0" applyAlignment="0" applyProtection="0"/>
    <xf numFmtId="0" fontId="27" fillId="0" borderId="0" applyNumberFormat="0" applyFill="0" applyBorder="0" applyAlignment="0" applyProtection="0"/>
    <xf numFmtId="0" fontId="7" fillId="9" borderId="9" applyNumberFormat="0" applyFont="0" applyAlignment="0" applyProtection="0"/>
    <xf numFmtId="0" fontId="28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29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9" fillId="33" borderId="0" applyNumberFormat="0" applyBorder="0" applyAlignment="0" applyProtection="0"/>
  </cellStyleXfs>
  <cellXfs count="70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164" fontId="2" fillId="0" borderId="0" xfId="3" applyFont="1" applyFill="1" applyAlignment="1">
      <alignment vertical="center"/>
    </xf>
    <xf numFmtId="0" fontId="11" fillId="0" borderId="0" xfId="0" applyFont="1" applyFill="1"/>
    <xf numFmtId="4" fontId="0" fillId="0" borderId="0" xfId="0" applyNumberFormat="1"/>
    <xf numFmtId="0" fontId="12" fillId="0" borderId="2" xfId="1" applyFont="1" applyFill="1" applyBorder="1" applyAlignment="1">
      <alignment horizontal="center" vertical="center"/>
    </xf>
    <xf numFmtId="164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4" fillId="0" borderId="2" xfId="1" applyFont="1" applyFill="1" applyBorder="1" applyAlignment="1">
      <alignment horizontal="left" vertical="center"/>
    </xf>
    <xf numFmtId="164" fontId="15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8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164" fontId="4" fillId="0" borderId="2" xfId="3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4" fontId="0" fillId="0" borderId="2" xfId="0" applyNumberFormat="1" applyFill="1" applyBorder="1"/>
    <xf numFmtId="4" fontId="12" fillId="0" borderId="2" xfId="3" applyNumberFormat="1" applyFont="1" applyFill="1" applyBorder="1" applyAlignment="1">
      <alignment horizontal="right" vertical="center" wrapText="1"/>
    </xf>
    <xf numFmtId="4" fontId="14" fillId="0" borderId="2" xfId="3" applyNumberFormat="1" applyFont="1" applyFill="1" applyBorder="1" applyAlignment="1">
      <alignment horizontal="right" vertical="center" wrapText="1"/>
    </xf>
    <xf numFmtId="4" fontId="6" fillId="0" borderId="2" xfId="3" applyNumberFormat="1" applyFon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/>
    </xf>
    <xf numFmtId="4" fontId="8" fillId="0" borderId="2" xfId="3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3" fillId="3" borderId="2" xfId="0" applyFont="1" applyFill="1" applyBorder="1"/>
    <xf numFmtId="0" fontId="13" fillId="3" borderId="2" xfId="0" applyFont="1" applyFill="1" applyBorder="1" applyAlignment="1">
      <alignment horizontal="center"/>
    </xf>
    <xf numFmtId="4" fontId="13" fillId="3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/>
    <xf numFmtId="0" fontId="13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4" fontId="0" fillId="3" borderId="2" xfId="0" applyNumberFormat="1" applyFill="1" applyBorder="1"/>
    <xf numFmtId="0" fontId="0" fillId="0" borderId="0" xfId="0"/>
    <xf numFmtId="0" fontId="31" fillId="34" borderId="11" xfId="0" applyNumberFormat="1" applyFont="1" applyFill="1" applyBorder="1" applyAlignment="1" applyProtection="1">
      <alignment horizontal="center" vertical="top" wrapText="1"/>
    </xf>
    <xf numFmtId="0" fontId="31" fillId="34" borderId="11" xfId="0" applyNumberFormat="1" applyFont="1" applyFill="1" applyBorder="1" applyAlignment="1" applyProtection="1">
      <alignment horizontal="left" vertical="center" wrapText="1"/>
    </xf>
    <xf numFmtId="0" fontId="31" fillId="34" borderId="12" xfId="0" applyNumberFormat="1" applyFont="1" applyFill="1" applyBorder="1" applyAlignment="1" applyProtection="1">
      <alignment horizontal="left" vertical="center" wrapText="1"/>
    </xf>
    <xf numFmtId="4" fontId="31" fillId="34" borderId="11" xfId="0" applyNumberFormat="1" applyFont="1" applyFill="1" applyBorder="1" applyAlignment="1" applyProtection="1">
      <alignment horizontal="center" vertical="top" wrapText="1"/>
    </xf>
    <xf numFmtId="2" fontId="31" fillId="34" borderId="11" xfId="0" applyNumberFormat="1" applyFont="1" applyFill="1" applyBorder="1" applyAlignment="1" applyProtection="1">
      <alignment horizontal="center" vertical="top" wrapText="1"/>
    </xf>
    <xf numFmtId="0" fontId="31" fillId="34" borderId="11" xfId="0" applyNumberFormat="1" applyFont="1" applyFill="1" applyBorder="1" applyAlignment="1" applyProtection="1">
      <alignment horizontal="center" vertical="center" wrapText="1"/>
    </xf>
    <xf numFmtId="4" fontId="31" fillId="34" borderId="11" xfId="0" applyNumberFormat="1" applyFont="1" applyFill="1" applyBorder="1" applyAlignment="1" applyProtection="1">
      <alignment horizontal="center" vertical="center" wrapText="1"/>
    </xf>
    <xf numFmtId="2" fontId="31" fillId="34" borderId="1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31" fillId="34" borderId="12" xfId="0" applyNumberFormat="1" applyFont="1" applyFill="1" applyBorder="1" applyAlignment="1" applyProtection="1">
      <alignment horizontal="center" vertical="top" wrapText="1"/>
    </xf>
    <xf numFmtId="0" fontId="31" fillId="34" borderId="13" xfId="0" applyNumberFormat="1" applyFont="1" applyFill="1" applyBorder="1" applyAlignment="1" applyProtection="1">
      <alignment horizontal="center" vertical="top" wrapText="1"/>
    </xf>
    <xf numFmtId="0" fontId="31" fillId="34" borderId="12" xfId="0" applyNumberFormat="1" applyFont="1" applyFill="1" applyBorder="1" applyAlignment="1" applyProtection="1">
      <alignment horizontal="center" vertical="center" wrapText="1"/>
    </xf>
    <xf numFmtId="0" fontId="31" fillId="34" borderId="14" xfId="0" applyNumberFormat="1" applyFont="1" applyFill="1" applyBorder="1" applyAlignment="1" applyProtection="1">
      <alignment horizontal="center" vertical="center" wrapText="1"/>
    </xf>
    <xf numFmtId="0" fontId="31" fillId="34" borderId="13" xfId="0" applyNumberFormat="1" applyFont="1" applyFill="1" applyBorder="1" applyAlignment="1" applyProtection="1">
      <alignment horizontal="center" vertical="center" wrapText="1"/>
    </xf>
    <xf numFmtId="0" fontId="30" fillId="34" borderId="0" xfId="0" applyNumberFormat="1" applyFont="1" applyFill="1" applyBorder="1" applyAlignment="1" applyProtection="1">
      <alignment horizontal="center" vertical="top" wrapText="1"/>
    </xf>
    <xf numFmtId="0" fontId="31" fillId="34" borderId="14" xfId="0" applyNumberFormat="1" applyFont="1" applyFill="1" applyBorder="1" applyAlignment="1" applyProtection="1">
      <alignment horizontal="left" vertical="center" wrapText="1"/>
    </xf>
    <xf numFmtId="0" fontId="31" fillId="34" borderId="13" xfId="0" applyNumberFormat="1" applyFont="1" applyFill="1" applyBorder="1" applyAlignment="1" applyProtection="1">
      <alignment horizontal="left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80"/>
  <sheetViews>
    <sheetView tabSelected="1" workbookViewId="0">
      <pane ySplit="3" topLeftCell="A4" activePane="bottomLeft" state="frozen"/>
      <selection pane="bottomLeft" activeCell="I13" sqref="I13"/>
    </sheetView>
  </sheetViews>
  <sheetFormatPr defaultRowHeight="15" x14ac:dyDescent="0.25"/>
  <cols>
    <col min="1" max="1" width="72.42578125" style="5" customWidth="1"/>
    <col min="2" max="2" width="20.42578125" style="7" customWidth="1"/>
    <col min="3" max="3" width="12.140625" style="3" customWidth="1"/>
    <col min="4" max="4" width="14.28515625" style="2" customWidth="1"/>
    <col min="5" max="5" width="0" style="1" hidden="1" customWidth="1"/>
    <col min="6" max="7" width="9.140625" style="1"/>
    <col min="8" max="8" width="10" style="1" customWidth="1"/>
    <col min="9" max="16384" width="9.140625" style="1"/>
  </cols>
  <sheetData>
    <row r="1" spans="1:4" s="6" customFormat="1" ht="39" customHeight="1" x14ac:dyDescent="0.25">
      <c r="A1" s="58" t="s">
        <v>7</v>
      </c>
      <c r="B1" s="58"/>
      <c r="C1" s="58"/>
      <c r="D1" s="58"/>
    </row>
    <row r="2" spans="1:4" s="8" customFormat="1" ht="15.75" x14ac:dyDescent="0.25">
      <c r="A2" s="28" t="s">
        <v>31</v>
      </c>
      <c r="B2" s="60" t="s">
        <v>46</v>
      </c>
      <c r="C2" s="60"/>
      <c r="D2" s="60"/>
    </row>
    <row r="3" spans="1:4" ht="57" x14ac:dyDescent="0.25">
      <c r="A3" s="10" t="s">
        <v>2</v>
      </c>
      <c r="B3" s="11" t="s">
        <v>30</v>
      </c>
      <c r="C3" s="12" t="s">
        <v>0</v>
      </c>
      <c r="D3" s="29" t="s">
        <v>1</v>
      </c>
    </row>
    <row r="4" spans="1:4" x14ac:dyDescent="0.25">
      <c r="A4" s="14" t="s">
        <v>47</v>
      </c>
      <c r="B4" s="32">
        <v>2055426.0174000002</v>
      </c>
      <c r="C4" s="56" t="s">
        <v>131</v>
      </c>
      <c r="D4" s="13"/>
    </row>
    <row r="5" spans="1:4" x14ac:dyDescent="0.25">
      <c r="A5" s="61" t="s">
        <v>44</v>
      </c>
      <c r="B5" s="61"/>
      <c r="C5" s="61"/>
      <c r="D5" s="61"/>
    </row>
    <row r="6" spans="1:4" x14ac:dyDescent="0.25">
      <c r="A6" s="14" t="s">
        <v>48</v>
      </c>
      <c r="B6" s="32">
        <v>1510371.8</v>
      </c>
      <c r="C6" s="56" t="s">
        <v>131</v>
      </c>
      <c r="D6" s="13"/>
    </row>
    <row r="7" spans="1:4" x14ac:dyDescent="0.25">
      <c r="A7" s="14" t="s">
        <v>49</v>
      </c>
      <c r="B7" s="32">
        <v>1778825.71</v>
      </c>
      <c r="C7" s="56" t="s">
        <v>131</v>
      </c>
      <c r="D7" s="13"/>
    </row>
    <row r="8" spans="1:4" x14ac:dyDescent="0.25">
      <c r="A8" s="14" t="s">
        <v>50</v>
      </c>
      <c r="B8" s="32">
        <f>B7-B6</f>
        <v>268453.90999999992</v>
      </c>
      <c r="C8" s="56" t="s">
        <v>131</v>
      </c>
      <c r="D8" s="13"/>
    </row>
    <row r="9" spans="1:4" x14ac:dyDescent="0.25">
      <c r="A9" s="15" t="s">
        <v>8</v>
      </c>
      <c r="B9" s="32">
        <f>B10</f>
        <v>13543.68</v>
      </c>
      <c r="C9" s="56" t="s">
        <v>131</v>
      </c>
      <c r="D9" s="13"/>
    </row>
    <row r="10" spans="1:4" x14ac:dyDescent="0.25">
      <c r="A10" s="16" t="s">
        <v>9</v>
      </c>
      <c r="B10" s="33">
        <f>600*12+528.64*12</f>
        <v>13543.68</v>
      </c>
      <c r="C10" s="19" t="s">
        <v>131</v>
      </c>
      <c r="D10" s="17"/>
    </row>
    <row r="11" spans="1:4" x14ac:dyDescent="0.25">
      <c r="A11" s="18" t="s">
        <v>51</v>
      </c>
      <c r="B11" s="34">
        <f>B6+B9</f>
        <v>1523915.48</v>
      </c>
      <c r="C11" s="56" t="s">
        <v>131</v>
      </c>
      <c r="D11" s="20"/>
    </row>
    <row r="12" spans="1:4" x14ac:dyDescent="0.25">
      <c r="A12" s="59" t="s">
        <v>10</v>
      </c>
      <c r="B12" s="59"/>
      <c r="C12" s="59"/>
      <c r="D12" s="59"/>
    </row>
    <row r="13" spans="1:4" x14ac:dyDescent="0.25">
      <c r="A13" s="21" t="s">
        <v>11</v>
      </c>
      <c r="B13" s="34">
        <f>B14+B15</f>
        <v>228600.02000000002</v>
      </c>
      <c r="C13" s="56" t="s">
        <v>131</v>
      </c>
      <c r="D13" s="20"/>
    </row>
    <row r="14" spans="1:4" s="22" customFormat="1" x14ac:dyDescent="0.25">
      <c r="A14" s="24" t="s">
        <v>89</v>
      </c>
      <c r="B14" s="35">
        <v>111425.64</v>
      </c>
      <c r="C14" s="30" t="s">
        <v>4</v>
      </c>
      <c r="D14" s="30">
        <v>29634.48</v>
      </c>
    </row>
    <row r="15" spans="1:4" s="22" customFormat="1" x14ac:dyDescent="0.25">
      <c r="A15" s="24" t="s">
        <v>90</v>
      </c>
      <c r="B15" s="35">
        <v>117174.38</v>
      </c>
      <c r="C15" s="30" t="s">
        <v>4</v>
      </c>
      <c r="D15" s="30">
        <v>29664.400000000001</v>
      </c>
    </row>
    <row r="16" spans="1:4" ht="28.5" x14ac:dyDescent="0.25">
      <c r="A16" s="21" t="s">
        <v>12</v>
      </c>
      <c r="B16" s="34">
        <f>B18+B17</f>
        <v>95100.22</v>
      </c>
      <c r="C16" s="56" t="s">
        <v>131</v>
      </c>
      <c r="D16" s="20"/>
    </row>
    <row r="17" spans="1:4" s="22" customFormat="1" x14ac:dyDescent="0.25">
      <c r="A17" s="24" t="s">
        <v>85</v>
      </c>
      <c r="B17" s="35">
        <v>45852.28</v>
      </c>
      <c r="C17" s="30" t="s">
        <v>4</v>
      </c>
      <c r="D17" s="30">
        <v>28837.9</v>
      </c>
    </row>
    <row r="18" spans="1:4" s="22" customFormat="1" x14ac:dyDescent="0.25">
      <c r="A18" s="24" t="s">
        <v>86</v>
      </c>
      <c r="B18" s="35">
        <v>49247.94</v>
      </c>
      <c r="C18" s="30" t="s">
        <v>4</v>
      </c>
      <c r="D18" s="30">
        <v>29667.42</v>
      </c>
    </row>
    <row r="19" spans="1:4" x14ac:dyDescent="0.25">
      <c r="A19" s="21" t="s">
        <v>13</v>
      </c>
      <c r="B19" s="34">
        <f>B20+B21</f>
        <v>140900.20000000001</v>
      </c>
      <c r="C19" s="56" t="s">
        <v>131</v>
      </c>
      <c r="D19" s="57"/>
    </row>
    <row r="20" spans="1:4" s="22" customFormat="1" x14ac:dyDescent="0.25">
      <c r="A20" s="24" t="s">
        <v>57</v>
      </c>
      <c r="B20" s="35">
        <v>70661.98</v>
      </c>
      <c r="C20" s="30" t="s">
        <v>14</v>
      </c>
      <c r="D20" s="30">
        <v>1334</v>
      </c>
    </row>
    <row r="21" spans="1:4" s="22" customFormat="1" x14ac:dyDescent="0.25">
      <c r="A21" s="24" t="s">
        <v>58</v>
      </c>
      <c r="B21" s="35">
        <v>70238.22</v>
      </c>
      <c r="C21" s="30" t="s">
        <v>14</v>
      </c>
      <c r="D21" s="30">
        <v>1326</v>
      </c>
    </row>
    <row r="22" spans="1:4" ht="28.5" x14ac:dyDescent="0.25">
      <c r="A22" s="21" t="s">
        <v>15</v>
      </c>
      <c r="B22" s="34">
        <f>SUM(B23:B28)</f>
        <v>41212.879999999997</v>
      </c>
      <c r="C22" s="56" t="s">
        <v>131</v>
      </c>
      <c r="D22" s="20"/>
    </row>
    <row r="23" spans="1:4" s="22" customFormat="1" x14ac:dyDescent="0.25">
      <c r="A23" s="24" t="s">
        <v>61</v>
      </c>
      <c r="B23" s="35">
        <v>2667.1</v>
      </c>
      <c r="C23" s="30" t="s">
        <v>4</v>
      </c>
      <c r="D23" s="30">
        <v>29634.48</v>
      </c>
    </row>
    <row r="24" spans="1:4" s="22" customFormat="1" x14ac:dyDescent="0.25">
      <c r="A24" s="24" t="s">
        <v>62</v>
      </c>
      <c r="B24" s="35">
        <v>2669.8</v>
      </c>
      <c r="C24" s="30" t="s">
        <v>4</v>
      </c>
      <c r="D24" s="30">
        <v>29664.400000000001</v>
      </c>
    </row>
    <row r="25" spans="1:4" s="22" customFormat="1" x14ac:dyDescent="0.25">
      <c r="A25" s="24" t="s">
        <v>96</v>
      </c>
      <c r="B25" s="35">
        <v>2370.7600000000002</v>
      </c>
      <c r="C25" s="30" t="s">
        <v>4</v>
      </c>
      <c r="D25" s="30">
        <v>29634.48</v>
      </c>
    </row>
    <row r="26" spans="1:4" s="22" customFormat="1" x14ac:dyDescent="0.25">
      <c r="A26" s="24" t="s">
        <v>97</v>
      </c>
      <c r="B26" s="35">
        <v>2669.8</v>
      </c>
      <c r="C26" s="30" t="s">
        <v>4</v>
      </c>
      <c r="D26" s="30">
        <v>29664.400000000001</v>
      </c>
    </row>
    <row r="27" spans="1:4" s="22" customFormat="1" x14ac:dyDescent="0.25">
      <c r="A27" s="24" t="s">
        <v>129</v>
      </c>
      <c r="B27" s="35">
        <v>15409.93</v>
      </c>
      <c r="C27" s="30" t="s">
        <v>4</v>
      </c>
      <c r="D27" s="30">
        <v>29634.48</v>
      </c>
    </row>
    <row r="28" spans="1:4" s="22" customFormat="1" x14ac:dyDescent="0.25">
      <c r="A28" s="24" t="s">
        <v>130</v>
      </c>
      <c r="B28" s="35">
        <v>15425.49</v>
      </c>
      <c r="C28" s="30" t="s">
        <v>4</v>
      </c>
      <c r="D28" s="30">
        <v>29664.400000000001</v>
      </c>
    </row>
    <row r="29" spans="1:4" ht="42.75" x14ac:dyDescent="0.25">
      <c r="A29" s="21" t="s">
        <v>16</v>
      </c>
      <c r="B29" s="34">
        <f>SUM(B30:B34)</f>
        <v>7527.14</v>
      </c>
      <c r="C29" s="56" t="s">
        <v>131</v>
      </c>
      <c r="D29" s="25"/>
    </row>
    <row r="30" spans="1:4" s="22" customFormat="1" x14ac:dyDescent="0.25">
      <c r="A30" s="24" t="s">
        <v>64</v>
      </c>
      <c r="B30" s="35">
        <v>79.400000000000006</v>
      </c>
      <c r="C30" s="30" t="s">
        <v>65</v>
      </c>
      <c r="D30" s="30">
        <v>1</v>
      </c>
    </row>
    <row r="31" spans="1:4" s="22" customFormat="1" x14ac:dyDescent="0.25">
      <c r="A31" s="24" t="s">
        <v>74</v>
      </c>
      <c r="B31" s="35">
        <v>1614.39</v>
      </c>
      <c r="C31" s="30" t="s">
        <v>72</v>
      </c>
      <c r="D31" s="30">
        <v>1</v>
      </c>
    </row>
    <row r="32" spans="1:4" s="22" customFormat="1" x14ac:dyDescent="0.25">
      <c r="A32" s="24" t="s">
        <v>79</v>
      </c>
      <c r="B32" s="35">
        <v>2541.56</v>
      </c>
      <c r="C32" s="30" t="s">
        <v>4</v>
      </c>
      <c r="D32" s="30">
        <v>4</v>
      </c>
    </row>
    <row r="33" spans="1:5" s="22" customFormat="1" x14ac:dyDescent="0.25">
      <c r="A33" s="24" t="s">
        <v>92</v>
      </c>
      <c r="B33" s="35">
        <v>193.24</v>
      </c>
      <c r="C33" s="30" t="s">
        <v>65</v>
      </c>
      <c r="D33" s="30">
        <v>1</v>
      </c>
    </row>
    <row r="34" spans="1:5" s="22" customFormat="1" x14ac:dyDescent="0.25">
      <c r="A34" s="24" t="s">
        <v>93</v>
      </c>
      <c r="B34" s="35">
        <v>3098.55</v>
      </c>
      <c r="C34" s="30" t="s">
        <v>65</v>
      </c>
      <c r="D34" s="30">
        <v>3</v>
      </c>
    </row>
    <row r="35" spans="1:5" ht="42.75" x14ac:dyDescent="0.25">
      <c r="A35" s="21" t="s">
        <v>17</v>
      </c>
      <c r="B35" s="34">
        <f>SUM(B36:B52)</f>
        <v>82451.25</v>
      </c>
      <c r="C35" s="56" t="s">
        <v>131</v>
      </c>
      <c r="D35" s="20"/>
      <c r="E35" s="4" t="s">
        <v>3</v>
      </c>
    </row>
    <row r="36" spans="1:5" s="22" customFormat="1" x14ac:dyDescent="0.25">
      <c r="A36" s="24" t="s">
        <v>59</v>
      </c>
      <c r="B36" s="35">
        <v>2907.18</v>
      </c>
      <c r="C36" s="30" t="s">
        <v>60</v>
      </c>
      <c r="D36" s="30">
        <v>6</v>
      </c>
    </row>
    <row r="37" spans="1:5" s="22" customFormat="1" x14ac:dyDescent="0.25">
      <c r="A37" s="24" t="s">
        <v>18</v>
      </c>
      <c r="B37" s="35">
        <v>1618.72</v>
      </c>
      <c r="C37" s="30" t="s">
        <v>19</v>
      </c>
      <c r="D37" s="30">
        <v>2</v>
      </c>
    </row>
    <row r="38" spans="1:5" s="22" customFormat="1" x14ac:dyDescent="0.25">
      <c r="A38" s="24" t="s">
        <v>66</v>
      </c>
      <c r="B38" s="35">
        <v>222.82</v>
      </c>
      <c r="C38" s="30" t="s">
        <v>65</v>
      </c>
      <c r="D38" s="30">
        <v>1</v>
      </c>
    </row>
    <row r="39" spans="1:5" s="22" customFormat="1" x14ac:dyDescent="0.25">
      <c r="A39" s="24" t="s">
        <v>67</v>
      </c>
      <c r="B39" s="35">
        <v>704.55</v>
      </c>
      <c r="C39" s="30" t="s">
        <v>5</v>
      </c>
      <c r="D39" s="30">
        <v>3</v>
      </c>
    </row>
    <row r="40" spans="1:5" s="22" customFormat="1" x14ac:dyDescent="0.25">
      <c r="A40" s="24" t="s">
        <v>68</v>
      </c>
      <c r="B40" s="35">
        <v>232.36</v>
      </c>
      <c r="C40" s="30" t="s">
        <v>65</v>
      </c>
      <c r="D40" s="30">
        <v>1</v>
      </c>
    </row>
    <row r="41" spans="1:5" s="22" customFormat="1" x14ac:dyDescent="0.25">
      <c r="A41" s="24" t="s">
        <v>71</v>
      </c>
      <c r="B41" s="35">
        <v>9745.5</v>
      </c>
      <c r="C41" s="30" t="s">
        <v>72</v>
      </c>
      <c r="D41" s="30">
        <v>1</v>
      </c>
    </row>
    <row r="42" spans="1:5" s="22" customFormat="1" x14ac:dyDescent="0.25">
      <c r="A42" s="24" t="s">
        <v>75</v>
      </c>
      <c r="B42" s="35">
        <v>3649.1</v>
      </c>
      <c r="C42" s="30" t="s">
        <v>5</v>
      </c>
      <c r="D42" s="30">
        <v>13</v>
      </c>
    </row>
    <row r="43" spans="1:5" s="22" customFormat="1" x14ac:dyDescent="0.25">
      <c r="A43" s="24" t="s">
        <v>76</v>
      </c>
      <c r="B43" s="35">
        <v>2323.6</v>
      </c>
      <c r="C43" s="30" t="s">
        <v>65</v>
      </c>
      <c r="D43" s="30">
        <v>10</v>
      </c>
    </row>
    <row r="44" spans="1:5" s="22" customFormat="1" x14ac:dyDescent="0.25">
      <c r="A44" s="24" t="s">
        <v>78</v>
      </c>
      <c r="B44" s="35">
        <v>690.36</v>
      </c>
      <c r="C44" s="30" t="s">
        <v>5</v>
      </c>
      <c r="D44" s="30">
        <v>4</v>
      </c>
    </row>
    <row r="45" spans="1:5" s="22" customFormat="1" x14ac:dyDescent="0.25">
      <c r="A45" s="24" t="s">
        <v>80</v>
      </c>
      <c r="B45" s="35">
        <v>3659.94</v>
      </c>
      <c r="C45" s="30" t="s">
        <v>65</v>
      </c>
      <c r="D45" s="30">
        <v>6</v>
      </c>
    </row>
    <row r="46" spans="1:5" s="22" customFormat="1" x14ac:dyDescent="0.25">
      <c r="A46" s="24" t="s">
        <v>81</v>
      </c>
      <c r="B46" s="35">
        <v>8456.76</v>
      </c>
      <c r="C46" s="30" t="s">
        <v>65</v>
      </c>
      <c r="D46" s="30">
        <v>6</v>
      </c>
    </row>
    <row r="47" spans="1:5" s="22" customFormat="1" x14ac:dyDescent="0.25">
      <c r="A47" s="24" t="s">
        <v>82</v>
      </c>
      <c r="B47" s="35">
        <v>3828</v>
      </c>
      <c r="C47" s="30" t="s">
        <v>5</v>
      </c>
      <c r="D47" s="30">
        <v>4</v>
      </c>
    </row>
    <row r="48" spans="1:5" s="22" customFormat="1" x14ac:dyDescent="0.25">
      <c r="A48" s="24" t="s">
        <v>95</v>
      </c>
      <c r="B48" s="35">
        <v>179.6</v>
      </c>
      <c r="C48" s="30" t="s">
        <v>65</v>
      </c>
      <c r="D48" s="30">
        <v>1</v>
      </c>
    </row>
    <row r="49" spans="1:4" s="22" customFormat="1" x14ac:dyDescent="0.25">
      <c r="A49" s="24" t="s">
        <v>33</v>
      </c>
      <c r="B49" s="35">
        <v>540.28</v>
      </c>
      <c r="C49" s="30" t="s">
        <v>34</v>
      </c>
      <c r="D49" s="30">
        <v>2</v>
      </c>
    </row>
    <row r="50" spans="1:4" s="22" customFormat="1" x14ac:dyDescent="0.25">
      <c r="A50" s="24" t="s">
        <v>100</v>
      </c>
      <c r="B50" s="35">
        <v>42845.11</v>
      </c>
      <c r="C50" s="30" t="s">
        <v>65</v>
      </c>
      <c r="D50" s="30">
        <v>7</v>
      </c>
    </row>
    <row r="51" spans="1:4" s="22" customFormat="1" x14ac:dyDescent="0.25">
      <c r="A51" s="24" t="s">
        <v>37</v>
      </c>
      <c r="B51" s="35">
        <v>225.84</v>
      </c>
      <c r="C51" s="30" t="s">
        <v>65</v>
      </c>
      <c r="D51" s="30">
        <v>2</v>
      </c>
    </row>
    <row r="52" spans="1:4" s="22" customFormat="1" x14ac:dyDescent="0.25">
      <c r="A52" s="24" t="s">
        <v>36</v>
      </c>
      <c r="B52" s="35">
        <v>621.53</v>
      </c>
      <c r="C52" s="30" t="s">
        <v>19</v>
      </c>
      <c r="D52" s="30">
        <v>1</v>
      </c>
    </row>
    <row r="53" spans="1:4" ht="28.5" x14ac:dyDescent="0.25">
      <c r="A53" s="21" t="s">
        <v>20</v>
      </c>
      <c r="B53" s="34">
        <v>0</v>
      </c>
      <c r="C53" s="56" t="s">
        <v>131</v>
      </c>
      <c r="D53" s="20"/>
    </row>
    <row r="54" spans="1:4" ht="28.5" x14ac:dyDescent="0.25">
      <c r="A54" s="21" t="s">
        <v>21</v>
      </c>
      <c r="B54" s="34">
        <v>0</v>
      </c>
      <c r="C54" s="56" t="s">
        <v>131</v>
      </c>
      <c r="D54" s="20"/>
    </row>
    <row r="55" spans="1:4" x14ac:dyDescent="0.25">
      <c r="A55" s="21" t="s">
        <v>22</v>
      </c>
      <c r="B55" s="34">
        <v>0</v>
      </c>
      <c r="C55" s="56" t="s">
        <v>131</v>
      </c>
      <c r="D55" s="20"/>
    </row>
    <row r="56" spans="1:4" ht="28.5" x14ac:dyDescent="0.25">
      <c r="A56" s="21" t="s">
        <v>23</v>
      </c>
      <c r="B56" s="34">
        <f>B57</f>
        <v>326.52999999999997</v>
      </c>
      <c r="C56" s="56" t="s">
        <v>131</v>
      </c>
      <c r="D56" s="20"/>
    </row>
    <row r="57" spans="1:4" s="22" customFormat="1" x14ac:dyDescent="0.25">
      <c r="A57" s="24" t="s">
        <v>77</v>
      </c>
      <c r="B57" s="35">
        <v>326.52999999999997</v>
      </c>
      <c r="C57" s="30" t="s">
        <v>65</v>
      </c>
      <c r="D57" s="30">
        <v>1</v>
      </c>
    </row>
    <row r="58" spans="1:4" ht="28.5" x14ac:dyDescent="0.25">
      <c r="A58" s="21" t="s">
        <v>24</v>
      </c>
      <c r="B58" s="34">
        <v>0</v>
      </c>
      <c r="C58" s="56" t="s">
        <v>131</v>
      </c>
      <c r="D58" s="20"/>
    </row>
    <row r="59" spans="1:4" ht="28.5" x14ac:dyDescent="0.25">
      <c r="A59" s="21" t="s">
        <v>25</v>
      </c>
      <c r="B59" s="34">
        <f>B60+B61</f>
        <v>50405.54</v>
      </c>
      <c r="C59" s="56" t="s">
        <v>131</v>
      </c>
      <c r="D59" s="20"/>
    </row>
    <row r="60" spans="1:4" s="22" customFormat="1" x14ac:dyDescent="0.25">
      <c r="A60" s="24" t="s">
        <v>83</v>
      </c>
      <c r="B60" s="35">
        <v>23707.58</v>
      </c>
      <c r="C60" s="30" t="s">
        <v>4</v>
      </c>
      <c r="D60" s="30">
        <v>29634.48</v>
      </c>
    </row>
    <row r="61" spans="1:4" s="22" customFormat="1" x14ac:dyDescent="0.25">
      <c r="A61" s="24" t="s">
        <v>84</v>
      </c>
      <c r="B61" s="35">
        <v>26697.96</v>
      </c>
      <c r="C61" s="30" t="s">
        <v>4</v>
      </c>
      <c r="D61" s="30">
        <v>29664.400000000001</v>
      </c>
    </row>
    <row r="62" spans="1:4" ht="28.5" x14ac:dyDescent="0.25">
      <c r="A62" s="21" t="s">
        <v>26</v>
      </c>
      <c r="B62" s="34">
        <f>SUM(B63:B65)</f>
        <v>10368</v>
      </c>
      <c r="C62" s="56" t="s">
        <v>131</v>
      </c>
      <c r="D62" s="20"/>
    </row>
    <row r="63" spans="1:4" s="22" customFormat="1" x14ac:dyDescent="0.25">
      <c r="A63" s="24" t="s">
        <v>63</v>
      </c>
      <c r="B63" s="35">
        <v>2700</v>
      </c>
      <c r="C63" s="30" t="s">
        <v>4</v>
      </c>
      <c r="D63" s="30">
        <v>1800</v>
      </c>
    </row>
    <row r="64" spans="1:4" s="22" customFormat="1" x14ac:dyDescent="0.25">
      <c r="A64" s="24" t="s">
        <v>27</v>
      </c>
      <c r="B64" s="35">
        <v>1278</v>
      </c>
      <c r="C64" s="30" t="s">
        <v>4</v>
      </c>
      <c r="D64" s="30">
        <v>900</v>
      </c>
    </row>
    <row r="65" spans="1:8" s="22" customFormat="1" x14ac:dyDescent="0.25">
      <c r="A65" s="24" t="s">
        <v>27</v>
      </c>
      <c r="B65" s="35">
        <v>6390</v>
      </c>
      <c r="C65" s="30" t="s">
        <v>4</v>
      </c>
      <c r="D65" s="30">
        <v>4500</v>
      </c>
    </row>
    <row r="66" spans="1:8" ht="57" x14ac:dyDescent="0.25">
      <c r="A66" s="21" t="s">
        <v>28</v>
      </c>
      <c r="B66" s="34">
        <f>SUM(B67:B74)</f>
        <v>181179.09999999998</v>
      </c>
      <c r="C66" s="56" t="s">
        <v>131</v>
      </c>
      <c r="D66" s="20"/>
    </row>
    <row r="67" spans="1:8" s="22" customFormat="1" x14ac:dyDescent="0.25">
      <c r="A67" s="24" t="s">
        <v>38</v>
      </c>
      <c r="B67" s="35">
        <v>12501</v>
      </c>
      <c r="C67" s="30" t="s">
        <v>4</v>
      </c>
      <c r="D67" s="30">
        <v>450</v>
      </c>
    </row>
    <row r="68" spans="1:8" s="22" customFormat="1" x14ac:dyDescent="0.25">
      <c r="A68" s="24" t="s">
        <v>69</v>
      </c>
      <c r="B68" s="35">
        <v>14826.07</v>
      </c>
      <c r="C68" s="30" t="s">
        <v>70</v>
      </c>
      <c r="D68" s="30">
        <v>1</v>
      </c>
    </row>
    <row r="69" spans="1:8" s="22" customFormat="1" x14ac:dyDescent="0.25">
      <c r="A69" s="24" t="s">
        <v>73</v>
      </c>
      <c r="B69" s="35">
        <v>232.73</v>
      </c>
      <c r="C69" s="30" t="s">
        <v>4</v>
      </c>
      <c r="D69" s="30">
        <v>13689.84</v>
      </c>
    </row>
    <row r="70" spans="1:8" s="22" customFormat="1" x14ac:dyDescent="0.25">
      <c r="A70" s="24" t="s">
        <v>32</v>
      </c>
      <c r="B70" s="35">
        <v>6447.27</v>
      </c>
      <c r="C70" s="30" t="s">
        <v>65</v>
      </c>
      <c r="D70" s="30">
        <v>1</v>
      </c>
    </row>
    <row r="71" spans="1:8" s="22" customFormat="1" x14ac:dyDescent="0.25">
      <c r="A71" s="24" t="s">
        <v>87</v>
      </c>
      <c r="B71" s="35">
        <v>71394.490000000005</v>
      </c>
      <c r="C71" s="30" t="s">
        <v>4</v>
      </c>
      <c r="D71" s="30">
        <v>29140.6</v>
      </c>
    </row>
    <row r="72" spans="1:8" s="22" customFormat="1" x14ac:dyDescent="0.25">
      <c r="A72" s="24" t="s">
        <v>88</v>
      </c>
      <c r="B72" s="35">
        <v>72685.17</v>
      </c>
      <c r="C72" s="30" t="s">
        <v>4</v>
      </c>
      <c r="D72" s="30">
        <v>29667.42</v>
      </c>
    </row>
    <row r="73" spans="1:8" s="22" customFormat="1" x14ac:dyDescent="0.25">
      <c r="A73" s="24" t="s">
        <v>91</v>
      </c>
      <c r="B73" s="35">
        <v>1272.24</v>
      </c>
      <c r="C73" s="30" t="s">
        <v>65</v>
      </c>
      <c r="D73" s="30">
        <v>2</v>
      </c>
    </row>
    <row r="74" spans="1:8" s="22" customFormat="1" x14ac:dyDescent="0.25">
      <c r="A74" s="24" t="s">
        <v>94</v>
      </c>
      <c r="B74" s="35">
        <v>1820.13</v>
      </c>
      <c r="C74" s="30" t="s">
        <v>65</v>
      </c>
      <c r="D74" s="30">
        <v>3</v>
      </c>
    </row>
    <row r="75" spans="1:8" x14ac:dyDescent="0.25">
      <c r="A75" s="21" t="s">
        <v>29</v>
      </c>
      <c r="B75" s="34">
        <f>B76</f>
        <v>4560</v>
      </c>
      <c r="C75" s="56" t="s">
        <v>131</v>
      </c>
      <c r="D75" s="20"/>
    </row>
    <row r="76" spans="1:8" ht="30" x14ac:dyDescent="0.25">
      <c r="A76" s="26" t="s">
        <v>45</v>
      </c>
      <c r="B76" s="36">
        <f>D76*5*12</f>
        <v>4560</v>
      </c>
      <c r="C76" s="27" t="s">
        <v>6</v>
      </c>
      <c r="D76" s="23">
        <v>76</v>
      </c>
    </row>
    <row r="77" spans="1:8" x14ac:dyDescent="0.25">
      <c r="A77" s="18" t="s">
        <v>52</v>
      </c>
      <c r="B77" s="34">
        <f>B13+B16+B19+B22+B29+B35+B53+B54+B55+B56+B58+B59+B62+B66</f>
        <v>838070.88</v>
      </c>
      <c r="C77" s="56" t="s">
        <v>131</v>
      </c>
      <c r="D77" s="20"/>
      <c r="H77" s="1" t="b">
        <f>B77='Работы 2019'!C52</f>
        <v>1</v>
      </c>
    </row>
    <row r="78" spans="1:8" x14ac:dyDescent="0.25">
      <c r="A78" s="18" t="s">
        <v>53</v>
      </c>
      <c r="B78" s="34">
        <f>B77*1.2+B75</f>
        <v>1010245.056</v>
      </c>
      <c r="C78" s="56" t="s">
        <v>131</v>
      </c>
      <c r="D78" s="20"/>
    </row>
    <row r="79" spans="1:8" x14ac:dyDescent="0.25">
      <c r="A79" s="18" t="s">
        <v>54</v>
      </c>
      <c r="B79" s="34">
        <f>B4+B6+B9-B78</f>
        <v>2569096.4414000004</v>
      </c>
      <c r="C79" s="56" t="s">
        <v>131</v>
      </c>
      <c r="D79" s="20"/>
    </row>
    <row r="80" spans="1:8" ht="28.5" x14ac:dyDescent="0.25">
      <c r="A80" s="21" t="s">
        <v>55</v>
      </c>
      <c r="B80" s="34">
        <f>B79+B8</f>
        <v>2837550.3514</v>
      </c>
      <c r="C80" s="56" t="s">
        <v>131</v>
      </c>
      <c r="D80" s="20"/>
    </row>
  </sheetData>
  <sheetProtection sheet="1" objects="1" scenarios="1" formatCells="0" formatColumns="0" formatRows="0" sort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52"/>
  <sheetViews>
    <sheetView workbookViewId="0">
      <pane ySplit="3" topLeftCell="A28" activePane="bottomLeft" state="frozen"/>
      <selection pane="bottomLeft" activeCell="B61" sqref="B61"/>
    </sheetView>
  </sheetViews>
  <sheetFormatPr defaultRowHeight="15" x14ac:dyDescent="0.25"/>
  <cols>
    <col min="1" max="1" width="13.7109375" style="38" customWidth="1"/>
    <col min="2" max="2" width="73.28515625" style="47" customWidth="1"/>
    <col min="3" max="3" width="14.85546875" style="9" customWidth="1"/>
    <col min="4" max="4" width="14.85546875" style="38" customWidth="1"/>
    <col min="5" max="5" width="14.85546875" customWidth="1"/>
  </cols>
  <sheetData>
    <row r="1" spans="1:5" x14ac:dyDescent="0.25">
      <c r="B1" s="47" t="s">
        <v>56</v>
      </c>
      <c r="E1" s="37"/>
    </row>
    <row r="2" spans="1:5" x14ac:dyDescent="0.25">
      <c r="B2" s="47" t="s">
        <v>43</v>
      </c>
      <c r="E2" s="37"/>
    </row>
    <row r="3" spans="1:5" x14ac:dyDescent="0.25">
      <c r="A3" s="44" t="s">
        <v>128</v>
      </c>
      <c r="B3" s="44" t="s">
        <v>42</v>
      </c>
      <c r="C3" s="42" t="s">
        <v>41</v>
      </c>
      <c r="D3" s="44" t="s">
        <v>40</v>
      </c>
      <c r="E3" s="44" t="s">
        <v>39</v>
      </c>
    </row>
    <row r="4" spans="1:5" x14ac:dyDescent="0.25">
      <c r="A4" s="30">
        <v>3</v>
      </c>
      <c r="B4" s="24" t="s">
        <v>57</v>
      </c>
      <c r="C4" s="31">
        <v>70661.98</v>
      </c>
      <c r="D4" s="30" t="s">
        <v>14</v>
      </c>
      <c r="E4" s="24">
        <v>1334</v>
      </c>
    </row>
    <row r="5" spans="1:5" x14ac:dyDescent="0.25">
      <c r="A5" s="30">
        <v>3</v>
      </c>
      <c r="B5" s="24" t="s">
        <v>58</v>
      </c>
      <c r="C5" s="31">
        <v>70238.22</v>
      </c>
      <c r="D5" s="30" t="s">
        <v>14</v>
      </c>
      <c r="E5" s="24">
        <v>1326</v>
      </c>
    </row>
    <row r="6" spans="1:5" x14ac:dyDescent="0.25">
      <c r="A6" s="30">
        <v>6</v>
      </c>
      <c r="B6" s="24" t="s">
        <v>59</v>
      </c>
      <c r="C6" s="31">
        <v>2907.18</v>
      </c>
      <c r="D6" s="30" t="s">
        <v>60</v>
      </c>
      <c r="E6" s="24">
        <v>6</v>
      </c>
    </row>
    <row r="7" spans="1:5" x14ac:dyDescent="0.25">
      <c r="A7" s="30">
        <v>4</v>
      </c>
      <c r="B7" s="24" t="s">
        <v>61</v>
      </c>
      <c r="C7" s="31">
        <v>2667.1</v>
      </c>
      <c r="D7" s="30" t="s">
        <v>4</v>
      </c>
      <c r="E7" s="24">
        <v>29634.48</v>
      </c>
    </row>
    <row r="8" spans="1:5" x14ac:dyDescent="0.25">
      <c r="A8" s="30">
        <v>4</v>
      </c>
      <c r="B8" s="24" t="s">
        <v>62</v>
      </c>
      <c r="C8" s="31">
        <v>2669.8</v>
      </c>
      <c r="D8" s="30" t="s">
        <v>4</v>
      </c>
      <c r="E8" s="24">
        <v>29664.400000000001</v>
      </c>
    </row>
    <row r="9" spans="1:5" x14ac:dyDescent="0.25">
      <c r="A9" s="30">
        <v>13</v>
      </c>
      <c r="B9" s="24" t="s">
        <v>63</v>
      </c>
      <c r="C9" s="31">
        <v>2700</v>
      </c>
      <c r="D9" s="30" t="s">
        <v>4</v>
      </c>
      <c r="E9" s="24">
        <v>1800</v>
      </c>
    </row>
    <row r="10" spans="1:5" x14ac:dyDescent="0.25">
      <c r="A10" s="30">
        <v>13</v>
      </c>
      <c r="B10" s="24" t="s">
        <v>27</v>
      </c>
      <c r="C10" s="31">
        <v>1278</v>
      </c>
      <c r="D10" s="30" t="s">
        <v>4</v>
      </c>
      <c r="E10" s="24">
        <v>900</v>
      </c>
    </row>
    <row r="11" spans="1:5" x14ac:dyDescent="0.25">
      <c r="A11" s="30">
        <v>13</v>
      </c>
      <c r="B11" s="24" t="s">
        <v>27</v>
      </c>
      <c r="C11" s="31">
        <v>6390</v>
      </c>
      <c r="D11" s="30" t="s">
        <v>4</v>
      </c>
      <c r="E11" s="24">
        <v>4500</v>
      </c>
    </row>
    <row r="12" spans="1:5" x14ac:dyDescent="0.25">
      <c r="A12" s="30">
        <v>6</v>
      </c>
      <c r="B12" s="24" t="s">
        <v>18</v>
      </c>
      <c r="C12" s="31">
        <v>1618.72</v>
      </c>
      <c r="D12" s="30" t="s">
        <v>19</v>
      </c>
      <c r="E12" s="24">
        <v>2</v>
      </c>
    </row>
    <row r="13" spans="1:5" x14ac:dyDescent="0.25">
      <c r="A13" s="30">
        <v>14</v>
      </c>
      <c r="B13" s="24" t="s">
        <v>38</v>
      </c>
      <c r="C13" s="31">
        <v>12501</v>
      </c>
      <c r="D13" s="30" t="s">
        <v>4</v>
      </c>
      <c r="E13" s="24">
        <v>450</v>
      </c>
    </row>
    <row r="14" spans="1:5" x14ac:dyDescent="0.25">
      <c r="A14" s="30">
        <v>5</v>
      </c>
      <c r="B14" s="24" t="s">
        <v>64</v>
      </c>
      <c r="C14" s="31">
        <v>79.400000000000006</v>
      </c>
      <c r="D14" s="30" t="s">
        <v>65</v>
      </c>
      <c r="E14" s="24">
        <v>1</v>
      </c>
    </row>
    <row r="15" spans="1:5" x14ac:dyDescent="0.25">
      <c r="A15" s="30">
        <v>6</v>
      </c>
      <c r="B15" s="24" t="s">
        <v>66</v>
      </c>
      <c r="C15" s="31">
        <v>222.82</v>
      </c>
      <c r="D15" s="30" t="s">
        <v>65</v>
      </c>
      <c r="E15" s="24">
        <v>1</v>
      </c>
    </row>
    <row r="16" spans="1:5" x14ac:dyDescent="0.25">
      <c r="A16" s="30">
        <v>6</v>
      </c>
      <c r="B16" s="24" t="s">
        <v>67</v>
      </c>
      <c r="C16" s="31">
        <v>704.55</v>
      </c>
      <c r="D16" s="30" t="s">
        <v>5</v>
      </c>
      <c r="E16" s="24">
        <v>3</v>
      </c>
    </row>
    <row r="17" spans="1:5" x14ac:dyDescent="0.25">
      <c r="A17" s="30">
        <v>6</v>
      </c>
      <c r="B17" s="24" t="s">
        <v>68</v>
      </c>
      <c r="C17" s="31">
        <v>232.36</v>
      </c>
      <c r="D17" s="30" t="s">
        <v>65</v>
      </c>
      <c r="E17" s="24">
        <v>1</v>
      </c>
    </row>
    <row r="18" spans="1:5" x14ac:dyDescent="0.25">
      <c r="A18" s="30">
        <v>14</v>
      </c>
      <c r="B18" s="24" t="s">
        <v>69</v>
      </c>
      <c r="C18" s="31">
        <v>14826.07</v>
      </c>
      <c r="D18" s="30" t="s">
        <v>70</v>
      </c>
      <c r="E18" s="24">
        <v>1</v>
      </c>
    </row>
    <row r="19" spans="1:5" x14ac:dyDescent="0.25">
      <c r="A19" s="30">
        <v>6</v>
      </c>
      <c r="B19" s="24" t="s">
        <v>71</v>
      </c>
      <c r="C19" s="31">
        <v>9745.5</v>
      </c>
      <c r="D19" s="30" t="s">
        <v>72</v>
      </c>
      <c r="E19" s="24">
        <v>1</v>
      </c>
    </row>
    <row r="20" spans="1:5" x14ac:dyDescent="0.25">
      <c r="A20" s="30">
        <v>14</v>
      </c>
      <c r="B20" s="24" t="s">
        <v>73</v>
      </c>
      <c r="C20" s="31">
        <v>232.73</v>
      </c>
      <c r="D20" s="30" t="s">
        <v>4</v>
      </c>
      <c r="E20" s="24">
        <v>13689.84</v>
      </c>
    </row>
    <row r="21" spans="1:5" x14ac:dyDescent="0.25">
      <c r="A21" s="30">
        <v>5</v>
      </c>
      <c r="B21" s="24" t="s">
        <v>74</v>
      </c>
      <c r="C21" s="31">
        <v>1614.39</v>
      </c>
      <c r="D21" s="30" t="s">
        <v>72</v>
      </c>
      <c r="E21" s="24">
        <v>1</v>
      </c>
    </row>
    <row r="22" spans="1:5" x14ac:dyDescent="0.25">
      <c r="A22" s="30">
        <v>6</v>
      </c>
      <c r="B22" s="24" t="s">
        <v>75</v>
      </c>
      <c r="C22" s="31">
        <v>3649.1</v>
      </c>
      <c r="D22" s="30" t="s">
        <v>5</v>
      </c>
      <c r="E22" s="24">
        <v>13</v>
      </c>
    </row>
    <row r="23" spans="1:5" x14ac:dyDescent="0.25">
      <c r="A23" s="30">
        <v>6</v>
      </c>
      <c r="B23" s="24" t="s">
        <v>76</v>
      </c>
      <c r="C23" s="31">
        <v>2323.6</v>
      </c>
      <c r="D23" s="30" t="s">
        <v>65</v>
      </c>
      <c r="E23" s="24">
        <v>10</v>
      </c>
    </row>
    <row r="24" spans="1:5" x14ac:dyDescent="0.25">
      <c r="A24" s="30">
        <v>10</v>
      </c>
      <c r="B24" s="24" t="s">
        <v>77</v>
      </c>
      <c r="C24" s="31">
        <v>326.52999999999997</v>
      </c>
      <c r="D24" s="30" t="s">
        <v>65</v>
      </c>
      <c r="E24" s="24">
        <v>1</v>
      </c>
    </row>
    <row r="25" spans="1:5" x14ac:dyDescent="0.25">
      <c r="A25" s="30">
        <v>6</v>
      </c>
      <c r="B25" s="24" t="s">
        <v>78</v>
      </c>
      <c r="C25" s="31">
        <v>690.36</v>
      </c>
      <c r="D25" s="30" t="s">
        <v>5</v>
      </c>
      <c r="E25" s="24">
        <v>4</v>
      </c>
    </row>
    <row r="26" spans="1:5" x14ac:dyDescent="0.25">
      <c r="A26" s="30">
        <v>14</v>
      </c>
      <c r="B26" s="24" t="s">
        <v>32</v>
      </c>
      <c r="C26" s="31">
        <v>6447.27</v>
      </c>
      <c r="D26" s="30" t="s">
        <v>65</v>
      </c>
      <c r="E26" s="24">
        <v>1</v>
      </c>
    </row>
    <row r="27" spans="1:5" x14ac:dyDescent="0.25">
      <c r="A27" s="30">
        <v>5</v>
      </c>
      <c r="B27" s="24" t="s">
        <v>79</v>
      </c>
      <c r="C27" s="31">
        <v>2541.56</v>
      </c>
      <c r="D27" s="30" t="s">
        <v>4</v>
      </c>
      <c r="E27" s="24">
        <v>4</v>
      </c>
    </row>
    <row r="28" spans="1:5" x14ac:dyDescent="0.25">
      <c r="A28" s="30">
        <v>6</v>
      </c>
      <c r="B28" s="24" t="s">
        <v>80</v>
      </c>
      <c r="C28" s="31">
        <v>3659.94</v>
      </c>
      <c r="D28" s="30" t="s">
        <v>65</v>
      </c>
      <c r="E28" s="24">
        <v>6</v>
      </c>
    </row>
    <row r="29" spans="1:5" x14ac:dyDescent="0.25">
      <c r="A29" s="30">
        <v>6</v>
      </c>
      <c r="B29" s="24" t="s">
        <v>81</v>
      </c>
      <c r="C29" s="31">
        <v>8456.76</v>
      </c>
      <c r="D29" s="30" t="s">
        <v>65</v>
      </c>
      <c r="E29" s="24">
        <v>6</v>
      </c>
    </row>
    <row r="30" spans="1:5" x14ac:dyDescent="0.25">
      <c r="A30" s="30">
        <v>6</v>
      </c>
      <c r="B30" s="24" t="s">
        <v>82</v>
      </c>
      <c r="C30" s="31">
        <v>3828</v>
      </c>
      <c r="D30" s="30" t="s">
        <v>5</v>
      </c>
      <c r="E30" s="24">
        <v>4</v>
      </c>
    </row>
    <row r="31" spans="1:5" x14ac:dyDescent="0.25">
      <c r="A31" s="30">
        <v>12</v>
      </c>
      <c r="B31" s="24" t="s">
        <v>83</v>
      </c>
      <c r="C31" s="31">
        <v>23707.58</v>
      </c>
      <c r="D31" s="30" t="s">
        <v>4</v>
      </c>
      <c r="E31" s="24">
        <v>29634.48</v>
      </c>
    </row>
    <row r="32" spans="1:5" x14ac:dyDescent="0.25">
      <c r="A32" s="30">
        <v>12</v>
      </c>
      <c r="B32" s="24" t="s">
        <v>84</v>
      </c>
      <c r="C32" s="31">
        <v>26697.96</v>
      </c>
      <c r="D32" s="30" t="s">
        <v>4</v>
      </c>
      <c r="E32" s="24">
        <v>29664.400000000001</v>
      </c>
    </row>
    <row r="33" spans="1:5" x14ac:dyDescent="0.25">
      <c r="A33" s="30">
        <v>2</v>
      </c>
      <c r="B33" s="24" t="s">
        <v>85</v>
      </c>
      <c r="C33" s="31">
        <v>45852.28</v>
      </c>
      <c r="D33" s="30" t="s">
        <v>4</v>
      </c>
      <c r="E33" s="24">
        <v>28837.9</v>
      </c>
    </row>
    <row r="34" spans="1:5" x14ac:dyDescent="0.25">
      <c r="A34" s="30">
        <v>2</v>
      </c>
      <c r="B34" s="24" t="s">
        <v>86</v>
      </c>
      <c r="C34" s="31">
        <v>49247.94</v>
      </c>
      <c r="D34" s="30" t="s">
        <v>4</v>
      </c>
      <c r="E34" s="24">
        <v>29667.42</v>
      </c>
    </row>
    <row r="35" spans="1:5" x14ac:dyDescent="0.25">
      <c r="A35" s="30">
        <v>14</v>
      </c>
      <c r="B35" s="24" t="s">
        <v>87</v>
      </c>
      <c r="C35" s="31">
        <v>71394.490000000005</v>
      </c>
      <c r="D35" s="30" t="s">
        <v>4</v>
      </c>
      <c r="E35" s="24">
        <v>29140.6</v>
      </c>
    </row>
    <row r="36" spans="1:5" x14ac:dyDescent="0.25">
      <c r="A36" s="30">
        <v>14</v>
      </c>
      <c r="B36" s="24" t="s">
        <v>88</v>
      </c>
      <c r="C36" s="31">
        <v>72685.17</v>
      </c>
      <c r="D36" s="30" t="s">
        <v>4</v>
      </c>
      <c r="E36" s="24">
        <v>29667.42</v>
      </c>
    </row>
    <row r="37" spans="1:5" x14ac:dyDescent="0.25">
      <c r="A37" s="30">
        <v>1</v>
      </c>
      <c r="B37" s="24" t="s">
        <v>89</v>
      </c>
      <c r="C37" s="31">
        <v>111425.64</v>
      </c>
      <c r="D37" s="30" t="s">
        <v>4</v>
      </c>
      <c r="E37" s="24">
        <v>29634.48</v>
      </c>
    </row>
    <row r="38" spans="1:5" x14ac:dyDescent="0.25">
      <c r="A38" s="30">
        <v>1</v>
      </c>
      <c r="B38" s="24" t="s">
        <v>90</v>
      </c>
      <c r="C38" s="31">
        <v>117174.38</v>
      </c>
      <c r="D38" s="30" t="s">
        <v>4</v>
      </c>
      <c r="E38" s="24">
        <v>29664.400000000001</v>
      </c>
    </row>
    <row r="39" spans="1:5" x14ac:dyDescent="0.25">
      <c r="A39" s="30">
        <v>14</v>
      </c>
      <c r="B39" s="24" t="s">
        <v>91</v>
      </c>
      <c r="C39" s="31">
        <v>1272.24</v>
      </c>
      <c r="D39" s="30" t="s">
        <v>65</v>
      </c>
      <c r="E39" s="24">
        <v>2</v>
      </c>
    </row>
    <row r="40" spans="1:5" x14ac:dyDescent="0.25">
      <c r="A40" s="30">
        <v>5</v>
      </c>
      <c r="B40" s="24" t="s">
        <v>92</v>
      </c>
      <c r="C40" s="31">
        <v>193.24</v>
      </c>
      <c r="D40" s="30" t="s">
        <v>65</v>
      </c>
      <c r="E40" s="24">
        <v>1</v>
      </c>
    </row>
    <row r="41" spans="1:5" x14ac:dyDescent="0.25">
      <c r="A41" s="30">
        <v>5</v>
      </c>
      <c r="B41" s="24" t="s">
        <v>93</v>
      </c>
      <c r="C41" s="31">
        <v>3098.55</v>
      </c>
      <c r="D41" s="30" t="s">
        <v>65</v>
      </c>
      <c r="E41" s="24">
        <v>3</v>
      </c>
    </row>
    <row r="42" spans="1:5" x14ac:dyDescent="0.25">
      <c r="A42" s="30">
        <v>14</v>
      </c>
      <c r="B42" s="24" t="s">
        <v>94</v>
      </c>
      <c r="C42" s="31">
        <v>1820.13</v>
      </c>
      <c r="D42" s="30" t="s">
        <v>65</v>
      </c>
      <c r="E42" s="24">
        <v>3</v>
      </c>
    </row>
    <row r="43" spans="1:5" x14ac:dyDescent="0.25">
      <c r="A43" s="30">
        <v>6</v>
      </c>
      <c r="B43" s="24" t="s">
        <v>95</v>
      </c>
      <c r="C43" s="31">
        <v>179.6</v>
      </c>
      <c r="D43" s="30" t="s">
        <v>65</v>
      </c>
      <c r="E43" s="24">
        <v>1</v>
      </c>
    </row>
    <row r="44" spans="1:5" x14ac:dyDescent="0.25">
      <c r="A44" s="30">
        <v>4</v>
      </c>
      <c r="B44" s="24" t="s">
        <v>96</v>
      </c>
      <c r="C44" s="31">
        <v>2370.7600000000002</v>
      </c>
      <c r="D44" s="30" t="s">
        <v>4</v>
      </c>
      <c r="E44" s="24">
        <v>29634.48</v>
      </c>
    </row>
    <row r="45" spans="1:5" x14ac:dyDescent="0.25">
      <c r="A45" s="30">
        <v>4</v>
      </c>
      <c r="B45" s="24" t="s">
        <v>97</v>
      </c>
      <c r="C45" s="31">
        <v>2669.8</v>
      </c>
      <c r="D45" s="30" t="s">
        <v>4</v>
      </c>
      <c r="E45" s="24">
        <v>29664.400000000001</v>
      </c>
    </row>
    <row r="46" spans="1:5" x14ac:dyDescent="0.25">
      <c r="A46" s="30">
        <v>4</v>
      </c>
      <c r="B46" s="24" t="s">
        <v>98</v>
      </c>
      <c r="C46" s="31">
        <v>15409.93</v>
      </c>
      <c r="D46" s="30" t="s">
        <v>4</v>
      </c>
      <c r="E46" s="24">
        <v>29634.48</v>
      </c>
    </row>
    <row r="47" spans="1:5" x14ac:dyDescent="0.25">
      <c r="A47" s="30">
        <v>4</v>
      </c>
      <c r="B47" s="24" t="s">
        <v>99</v>
      </c>
      <c r="C47" s="31">
        <v>15425.49</v>
      </c>
      <c r="D47" s="30" t="s">
        <v>4</v>
      </c>
      <c r="E47" s="24">
        <v>29664.400000000001</v>
      </c>
    </row>
    <row r="48" spans="1:5" x14ac:dyDescent="0.25">
      <c r="A48" s="30">
        <v>6</v>
      </c>
      <c r="B48" s="24" t="s">
        <v>33</v>
      </c>
      <c r="C48" s="31">
        <v>540.28</v>
      </c>
      <c r="D48" s="30" t="s">
        <v>34</v>
      </c>
      <c r="E48" s="24">
        <v>2</v>
      </c>
    </row>
    <row r="49" spans="1:5" x14ac:dyDescent="0.25">
      <c r="A49" s="30">
        <v>6</v>
      </c>
      <c r="B49" s="24" t="s">
        <v>100</v>
      </c>
      <c r="C49" s="31">
        <v>42845.11</v>
      </c>
      <c r="D49" s="30" t="s">
        <v>65</v>
      </c>
      <c r="E49" s="24">
        <v>7</v>
      </c>
    </row>
    <row r="50" spans="1:5" x14ac:dyDescent="0.25">
      <c r="A50" s="30">
        <v>6</v>
      </c>
      <c r="B50" s="24" t="s">
        <v>37</v>
      </c>
      <c r="C50" s="31">
        <v>225.84</v>
      </c>
      <c r="D50" s="30" t="s">
        <v>65</v>
      </c>
      <c r="E50" s="24">
        <v>2</v>
      </c>
    </row>
    <row r="51" spans="1:5" x14ac:dyDescent="0.25">
      <c r="A51" s="30">
        <v>6</v>
      </c>
      <c r="B51" s="24" t="s">
        <v>36</v>
      </c>
      <c r="C51" s="31">
        <v>621.53</v>
      </c>
      <c r="D51" s="30" t="s">
        <v>19</v>
      </c>
      <c r="E51" s="24">
        <v>1</v>
      </c>
    </row>
    <row r="52" spans="1:5" x14ac:dyDescent="0.25">
      <c r="A52" s="41"/>
      <c r="B52" s="40" t="s">
        <v>35</v>
      </c>
      <c r="C52" s="46">
        <v>838070.88000000012</v>
      </c>
      <c r="D52" s="45"/>
      <c r="E52" s="43">
        <v>437895.58</v>
      </c>
    </row>
  </sheetData>
  <autoFilter ref="A3:E5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I29" sqref="I29"/>
    </sheetView>
  </sheetViews>
  <sheetFormatPr defaultRowHeight="15" x14ac:dyDescent="0.25"/>
  <cols>
    <col min="2" max="3" width="12.85546875" customWidth="1"/>
    <col min="4" max="5" width="15" customWidth="1"/>
    <col min="6" max="8" width="12.85546875" customWidth="1"/>
  </cols>
  <sheetData>
    <row r="1" spans="1:8" ht="16.5" x14ac:dyDescent="0.25">
      <c r="A1" s="67" t="s">
        <v>101</v>
      </c>
      <c r="B1" s="67"/>
      <c r="C1" s="67"/>
      <c r="D1" s="67"/>
      <c r="E1" s="67"/>
      <c r="F1" s="67"/>
      <c r="G1" s="67"/>
      <c r="H1" s="67"/>
    </row>
    <row r="2" spans="1:8" x14ac:dyDescent="0.25">
      <c r="A2" s="47"/>
      <c r="B2" s="47"/>
      <c r="C2" s="47"/>
      <c r="D2" s="47"/>
      <c r="E2" s="47"/>
      <c r="F2" s="47"/>
      <c r="G2" s="47"/>
      <c r="H2" s="47"/>
    </row>
    <row r="3" spans="1:8" s="39" customFormat="1" ht="25.5" x14ac:dyDescent="0.25">
      <c r="A3" s="53" t="s">
        <v>102</v>
      </c>
      <c r="B3" s="64" t="s">
        <v>103</v>
      </c>
      <c r="C3" s="66"/>
      <c r="D3" s="53" t="s">
        <v>104</v>
      </c>
      <c r="E3" s="53" t="s">
        <v>105</v>
      </c>
      <c r="F3" s="53" t="s">
        <v>106</v>
      </c>
      <c r="G3" s="53" t="s">
        <v>107</v>
      </c>
      <c r="H3" s="53" t="s">
        <v>108</v>
      </c>
    </row>
    <row r="4" spans="1:8" x14ac:dyDescent="0.25">
      <c r="A4" s="49" t="s">
        <v>109</v>
      </c>
      <c r="B4" s="50" t="s">
        <v>110</v>
      </c>
      <c r="C4" s="68" t="s">
        <v>111</v>
      </c>
      <c r="D4" s="68"/>
      <c r="E4" s="68"/>
      <c r="F4" s="68"/>
      <c r="G4" s="68"/>
      <c r="H4" s="69"/>
    </row>
    <row r="5" spans="1:8" x14ac:dyDescent="0.25">
      <c r="A5" s="48" t="s">
        <v>112</v>
      </c>
      <c r="B5" s="62" t="s">
        <v>113</v>
      </c>
      <c r="C5" s="63"/>
      <c r="D5" s="51">
        <v>149980.45000000001</v>
      </c>
      <c r="E5" s="51">
        <v>124138.89</v>
      </c>
      <c r="F5" s="52">
        <v>82.77</v>
      </c>
      <c r="G5" s="53" t="s">
        <v>114</v>
      </c>
      <c r="H5" s="53" t="s">
        <v>115</v>
      </c>
    </row>
    <row r="6" spans="1:8" x14ac:dyDescent="0.25">
      <c r="A6" s="48" t="s">
        <v>112</v>
      </c>
      <c r="B6" s="62" t="s">
        <v>113</v>
      </c>
      <c r="C6" s="63"/>
      <c r="D6" s="51">
        <v>184523.05</v>
      </c>
      <c r="E6" s="51">
        <v>165729.26999999999</v>
      </c>
      <c r="F6" s="52">
        <v>89.81</v>
      </c>
      <c r="G6" s="53" t="s">
        <v>116</v>
      </c>
      <c r="H6" s="53" t="s">
        <v>115</v>
      </c>
    </row>
    <row r="7" spans="1:8" x14ac:dyDescent="0.25">
      <c r="A7" s="48" t="s">
        <v>112</v>
      </c>
      <c r="B7" s="62" t="s">
        <v>113</v>
      </c>
      <c r="C7" s="63"/>
      <c r="D7" s="51">
        <v>56453.67</v>
      </c>
      <c r="E7" s="51">
        <v>140117.39000000001</v>
      </c>
      <c r="F7" s="52">
        <v>248.2</v>
      </c>
      <c r="G7" s="53" t="s">
        <v>117</v>
      </c>
      <c r="H7" s="53" t="s">
        <v>115</v>
      </c>
    </row>
    <row r="8" spans="1:8" x14ac:dyDescent="0.25">
      <c r="A8" s="48" t="s">
        <v>112</v>
      </c>
      <c r="B8" s="62" t="s">
        <v>113</v>
      </c>
      <c r="C8" s="63"/>
      <c r="D8" s="51">
        <v>117933.66</v>
      </c>
      <c r="E8" s="51">
        <v>94924.4</v>
      </c>
      <c r="F8" s="52">
        <v>80.489999999999995</v>
      </c>
      <c r="G8" s="53" t="s">
        <v>118</v>
      </c>
      <c r="H8" s="53" t="s">
        <v>115</v>
      </c>
    </row>
    <row r="9" spans="1:8" x14ac:dyDescent="0.25">
      <c r="A9" s="48" t="s">
        <v>112</v>
      </c>
      <c r="B9" s="62" t="s">
        <v>113</v>
      </c>
      <c r="C9" s="63"/>
      <c r="D9" s="51">
        <v>119611.75</v>
      </c>
      <c r="E9" s="51">
        <v>257140.56</v>
      </c>
      <c r="F9" s="52">
        <v>214.98</v>
      </c>
      <c r="G9" s="53" t="s">
        <v>119</v>
      </c>
      <c r="H9" s="53" t="s">
        <v>115</v>
      </c>
    </row>
    <row r="10" spans="1:8" x14ac:dyDescent="0.25">
      <c r="A10" s="48" t="s">
        <v>112</v>
      </c>
      <c r="B10" s="62" t="s">
        <v>113</v>
      </c>
      <c r="C10" s="63"/>
      <c r="D10" s="51">
        <v>121377.89</v>
      </c>
      <c r="E10" s="51">
        <v>98264.14</v>
      </c>
      <c r="F10" s="52">
        <v>80.959999999999994</v>
      </c>
      <c r="G10" s="53" t="s">
        <v>120</v>
      </c>
      <c r="H10" s="53" t="s">
        <v>115</v>
      </c>
    </row>
    <row r="11" spans="1:8" x14ac:dyDescent="0.25">
      <c r="A11" s="48" t="s">
        <v>112</v>
      </c>
      <c r="B11" s="62" t="s">
        <v>113</v>
      </c>
      <c r="C11" s="63"/>
      <c r="D11" s="51">
        <v>126973.02</v>
      </c>
      <c r="E11" s="51">
        <v>120965.66</v>
      </c>
      <c r="F11" s="52">
        <v>95.27</v>
      </c>
      <c r="G11" s="53" t="s">
        <v>121</v>
      </c>
      <c r="H11" s="53" t="s">
        <v>115</v>
      </c>
    </row>
    <row r="12" spans="1:8" x14ac:dyDescent="0.25">
      <c r="A12" s="48" t="s">
        <v>112</v>
      </c>
      <c r="B12" s="62" t="s">
        <v>113</v>
      </c>
      <c r="C12" s="63"/>
      <c r="D12" s="51">
        <v>125556.52</v>
      </c>
      <c r="E12" s="51">
        <v>119167.61</v>
      </c>
      <c r="F12" s="52">
        <v>94.91</v>
      </c>
      <c r="G12" s="53" t="s">
        <v>122</v>
      </c>
      <c r="H12" s="53" t="s">
        <v>115</v>
      </c>
    </row>
    <row r="13" spans="1:8" x14ac:dyDescent="0.25">
      <c r="A13" s="48" t="s">
        <v>112</v>
      </c>
      <c r="B13" s="62" t="s">
        <v>113</v>
      </c>
      <c r="C13" s="63"/>
      <c r="D13" s="51">
        <v>126648.64</v>
      </c>
      <c r="E13" s="51">
        <v>157606.14000000001</v>
      </c>
      <c r="F13" s="52">
        <v>124.44</v>
      </c>
      <c r="G13" s="53" t="s">
        <v>123</v>
      </c>
      <c r="H13" s="53" t="s">
        <v>115</v>
      </c>
    </row>
    <row r="14" spans="1:8" x14ac:dyDescent="0.25">
      <c r="A14" s="48" t="s">
        <v>112</v>
      </c>
      <c r="B14" s="62" t="s">
        <v>113</v>
      </c>
      <c r="C14" s="63"/>
      <c r="D14" s="51">
        <v>126117.16</v>
      </c>
      <c r="E14" s="51">
        <v>155332.84</v>
      </c>
      <c r="F14" s="52">
        <v>123.17</v>
      </c>
      <c r="G14" s="53" t="s">
        <v>124</v>
      </c>
      <c r="H14" s="53" t="s">
        <v>115</v>
      </c>
    </row>
    <row r="15" spans="1:8" x14ac:dyDescent="0.25">
      <c r="A15" s="48" t="s">
        <v>112</v>
      </c>
      <c r="B15" s="62" t="s">
        <v>113</v>
      </c>
      <c r="C15" s="63"/>
      <c r="D15" s="51">
        <v>128886.54</v>
      </c>
      <c r="E15" s="51">
        <v>102543.34</v>
      </c>
      <c r="F15" s="52">
        <v>79.56</v>
      </c>
      <c r="G15" s="53" t="s">
        <v>125</v>
      </c>
      <c r="H15" s="53" t="s">
        <v>115</v>
      </c>
    </row>
    <row r="16" spans="1:8" x14ac:dyDescent="0.25">
      <c r="A16" s="48" t="s">
        <v>112</v>
      </c>
      <c r="B16" s="62" t="s">
        <v>113</v>
      </c>
      <c r="C16" s="63"/>
      <c r="D16" s="51">
        <v>126309.45</v>
      </c>
      <c r="E16" s="51">
        <v>242895.47</v>
      </c>
      <c r="F16" s="52">
        <v>192.3</v>
      </c>
      <c r="G16" s="53" t="s">
        <v>126</v>
      </c>
      <c r="H16" s="53" t="s">
        <v>115</v>
      </c>
    </row>
    <row r="17" spans="1:8" x14ac:dyDescent="0.25">
      <c r="A17" s="64" t="s">
        <v>127</v>
      </c>
      <c r="B17" s="65"/>
      <c r="C17" s="66"/>
      <c r="D17" s="54">
        <v>1510371.8</v>
      </c>
      <c r="E17" s="54">
        <v>1778825.71</v>
      </c>
      <c r="F17" s="55">
        <v>117.77</v>
      </c>
      <c r="G17" s="53" t="s">
        <v>109</v>
      </c>
      <c r="H17" s="53" t="s">
        <v>109</v>
      </c>
    </row>
  </sheetData>
  <mergeCells count="16">
    <mergeCell ref="B7:C7"/>
    <mergeCell ref="A1:H1"/>
    <mergeCell ref="B3:C3"/>
    <mergeCell ref="C4:H4"/>
    <mergeCell ref="B5:C5"/>
    <mergeCell ref="B6:C6"/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Батарейный, д. 9</vt:lpstr>
      <vt:lpstr>Работы 2019</vt:lpstr>
      <vt:lpstr>Справка</vt:lpstr>
      <vt:lpstr>'Батарейный, д. 9'!Область_печати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Иван Фофонов</cp:lastModifiedBy>
  <cp:lastPrinted>2018-03-16T01:49:27Z</cp:lastPrinted>
  <dcterms:created xsi:type="dcterms:W3CDTF">2016-03-18T02:51:51Z</dcterms:created>
  <dcterms:modified xsi:type="dcterms:W3CDTF">2020-03-18T01:43:32Z</dcterms:modified>
</cp:coreProperties>
</file>