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Силикатная, д. 11" sheetId="1" r:id="rId1"/>
    <sheet name="Работы 2019" sheetId="2" r:id="rId2"/>
    <sheet name="Справка" sheetId="3" r:id="rId3"/>
  </sheets>
  <definedNames>
    <definedName name="_xlnm._FilterDatabase" localSheetId="1" hidden="1">'Работы 2019'!$A$3:$E$52</definedName>
    <definedName name="_xlnm.Print_Area" localSheetId="0">'Силикатная, д. 11'!$A$1:$D$82</definedName>
  </definedNames>
  <calcPr calcId="144525"/>
</workbook>
</file>

<file path=xl/calcChain.xml><?xml version="1.0" encoding="utf-8"?>
<calcChain xmlns="http://schemas.openxmlformats.org/spreadsheetml/2006/main">
  <c r="B9" i="1" l="1"/>
  <c r="B82" i="1" l="1"/>
  <c r="B81" i="1"/>
  <c r="B80" i="1" l="1"/>
  <c r="H79" i="1"/>
  <c r="B70" i="1"/>
  <c r="B60" i="1"/>
  <c r="B8" i="1"/>
  <c r="B72" i="1" l="1"/>
  <c r="B40" i="1"/>
  <c r="B30" i="1"/>
  <c r="B23" i="1"/>
  <c r="B20" i="1"/>
  <c r="B14" i="1"/>
  <c r="B17" i="1"/>
  <c r="B64" i="1"/>
  <c r="B67" i="1"/>
  <c r="B11" i="1"/>
  <c r="B12" i="1" s="1"/>
  <c r="B79" i="1" l="1"/>
  <c r="B78" i="1"/>
  <c r="B77" i="1" s="1"/>
</calcChain>
</file>

<file path=xl/sharedStrings.xml><?xml version="1.0" encoding="utf-8"?>
<sst xmlns="http://schemas.openxmlformats.org/spreadsheetml/2006/main" count="327" uniqueCount="130">
  <si>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</si>
  <si>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</si>
  <si>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</si>
  <si>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</si>
  <si>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</si>
  <si>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</si>
  <si>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</si>
  <si>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</si>
  <si>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</si>
  <si>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</si>
  <si>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</si>
  <si>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</si>
  <si>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</si>
  <si>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</si>
  <si>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</si>
  <si>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</si>
  <si>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</si>
  <si>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</si>
  <si>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</si>
  <si>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</si>
  <si>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</si>
  <si>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</si>
  <si>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</si>
  <si>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</si>
  <si>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</si>
  <si>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</si>
  <si>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</si>
  <si>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</si>
  <si>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</si>
  <si>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Закрытие и открытие стояков</t>
  </si>
  <si>
    <t>1 стояк</t>
  </si>
  <si>
    <t>Дератизация</t>
  </si>
  <si>
    <t>Устранение свищей хомутами</t>
  </si>
  <si>
    <t>м3</t>
  </si>
  <si>
    <t>Адрес: ул. Силикатная, д. 11</t>
  </si>
  <si>
    <t>Троллейбусное управление</t>
  </si>
  <si>
    <t>Выезд а/машины по заявке</t>
  </si>
  <si>
    <t>выезд</t>
  </si>
  <si>
    <t>осмотр подвала</t>
  </si>
  <si>
    <t>раз</t>
  </si>
  <si>
    <t>Очистка канализационной сети</t>
  </si>
  <si>
    <t>Кол-во</t>
  </si>
  <si>
    <t>Ед.изм</t>
  </si>
  <si>
    <t>Наименование работ</t>
  </si>
  <si>
    <t xml:space="preserve">По адресу СИЛИКАТНАЯ ул. д.11                                          </t>
  </si>
  <si>
    <t>Доходы по дому:</t>
  </si>
  <si>
    <t>Справка об уровне сбора платы за жилое помещение по состоянию на 11.03.2020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</si>
  <si>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</si>
  <si>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</si>
  <si>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</si>
  <si>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</si>
  <si>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</si>
  <si>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</si>
  <si>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</si>
  <si>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</si>
  <si>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</si>
  <si>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</si>
  <si>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</si>
  <si>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СИЛИКАТНАЯ ул. д.11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</si>
  <si>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</si>
  <si>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</si>
  <si>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</si>
  <si>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</si>
  <si>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</si>
  <si>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</si>
  <si>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</si>
  <si>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</si>
  <si>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</si>
  <si>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</si>
  <si>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</si>
  <si>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</si>
  <si>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</si>
  <si>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</si>
  <si>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 xml:space="preserve">Накопительная по работам за период c  01.01.2019 по  31.12.2019 г.                                                                                   </t>
  </si>
  <si>
    <t>Cуммa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</si>
  <si>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</si>
  <si>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</si>
  <si>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 1-5эт.К=0</t>
  </si>
  <si>
    <t>Гор. вода потр.при содер.общего имущ-ва  в МКД 3,4 кв.2019г. 1-5эт.К=0</t>
  </si>
  <si>
    <t>Заделка штроб кирпячом</t>
  </si>
  <si>
    <t>Замена электрической лампы накаливания</t>
  </si>
  <si>
    <t>шт.</t>
  </si>
  <si>
    <t>Замена электропатрона с материалами при открытой арматуре</t>
  </si>
  <si>
    <t>Замена электропроводки</t>
  </si>
  <si>
    <t>Засыпка ям, промоин в асфальтовом покрытии придомовых территорий отсев</t>
  </si>
  <si>
    <t>Изготовление и установка информационных щитов с надписью</t>
  </si>
  <si>
    <t>Исполнение заявок не связаных с ремонтом</t>
  </si>
  <si>
    <t>Масляная окраска с последующей теплоизоляцией (изосиб) теплового узла</t>
  </si>
  <si>
    <t>узел</t>
  </si>
  <si>
    <t>Организация мест накоп.ртуть сод-х ламп 3,4 кв. 2019г. К=0,6;0,8;0,85;</t>
  </si>
  <si>
    <t>Протяжка контактов на электроприборах</t>
  </si>
  <si>
    <t>Протяжка контактов на электроприборах (выкл., эл. счетчиков, пакет, вы</t>
  </si>
  <si>
    <t>Прочистка вентиляции</t>
  </si>
  <si>
    <t>Прочистка патрубков и вентканалов д.100 мм в зимний период</t>
  </si>
  <si>
    <t>Ремонт межпанельных швов монтажной пеной с использованием автовышки</t>
  </si>
  <si>
    <t>Смена вентиля до 20 мм</t>
  </si>
  <si>
    <t>Смена резьб (для всех диаметров с применением электросварочных работ)</t>
  </si>
  <si>
    <t>Смена стекл</t>
  </si>
  <si>
    <t>Смена труб ГВС д.50</t>
  </si>
  <si>
    <t>Смена труб ГВС и ХВС д.32</t>
  </si>
  <si>
    <t>Смена труб ХВС и ГВС д.20</t>
  </si>
  <si>
    <t>Смена труб из водогазопроводных д.20 с производством сварочных работ</t>
  </si>
  <si>
    <t>Содержание ДРС 1,2 кв.2019 г. к=0,8</t>
  </si>
  <si>
    <t>Содержание ДРС 3,4 кв. 2019 г. коэф. 0,8</t>
  </si>
  <si>
    <t>Тех.обслуживание ГО К=0,6;0,8;0,85;0,9;1 (3,4 кв. 2019 г.)</t>
  </si>
  <si>
    <t>Тех.обслуживание ГО к=0,6;0,8;0,85;0,9;1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</si>
  <si>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</si>
  <si>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</si>
  <si>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</si>
  <si>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</si>
  <si>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</si>
  <si>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</si>
  <si>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Утепление и герметизация вентиляционных коробов</t>
  </si>
  <si>
    <t>Хол.вода потр.при содер.общ.имущ. в МКД 1,2 кв.2019г.1-5 эт К=0,6;0,8</t>
  </si>
  <si>
    <t>Хол.вода потр.при содер.общ.имущ. в МКД 3,4 кв.2019г.1-5 эт. К=0,6;0,8</t>
  </si>
  <si>
    <t>Электрическая энергия потр.при содержании общего имущ.МКД 1,2 кв.2019</t>
  </si>
  <si>
    <t>Электрическая энергия потр.при содержании общего имущ.МКД 3,4 кв.2019</t>
  </si>
  <si>
    <t>сброс воздуха со стояков отопления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</si>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</sst>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-;\-* #,##0.00_-;_-* &quot;-&quot;??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>
      <alignment horizontal="center"/>
    </xf>
    <xf numFmtId="165" fontId="14" fillId="0" borderId="2" xfId="0" applyNumberFormat="1" applyFont="1" applyFill="1" applyBorder="1"/>
    <xf numFmtId="0" fontId="0" fillId="0" borderId="0" xfId="0" applyAlignment="1">
      <alignment horizontal="center"/>
    </xf>
    <xf numFmtId="165" fontId="0" fillId="0" borderId="2" xfId="0" applyNumberFormat="1" applyFill="1" applyBorder="1"/>
    <xf numFmtId="49" fontId="0" fillId="0" borderId="2" xfId="0" applyNumberFormat="1" applyFill="1" applyBorder="1"/>
    <xf numFmtId="0" fontId="0" fillId="0" borderId="2" xfId="0" applyBorder="1" applyAlignment="1">
      <alignment horizontal="center"/>
    </xf>
    <xf numFmtId="0" fontId="12" fillId="0" borderId="2" xfId="1" applyFont="1" applyFill="1" applyBorder="1" applyAlignment="1">
      <alignment horizontal="left" vertical="center" wrapText="1"/>
    </xf>
    <xf numFmtId="0" fontId="0" fillId="34" borderId="2" xfId="0" applyFont="1" applyFill="1" applyBorder="1" applyAlignment="1">
      <alignment horizontal="center" vertical="center" wrapText="1"/>
    </xf>
    <xf numFmtId="0" fontId="0" fillId="34" borderId="2" xfId="0" applyFont="1" applyFill="1" applyBorder="1" applyAlignment="1">
      <alignment horizontal="center" vertical="center"/>
    </xf>
    <xf numFmtId="0" fontId="0" fillId="0" borderId="0" xfId="0"/>
    <xf numFmtId="0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left" vertical="center" wrapText="1"/>
    </xf>
    <xf numFmtId="0" fontId="30" fillId="33" borderId="12" xfId="0" applyNumberFormat="1" applyFont="1" applyFill="1" applyBorder="1" applyAlignment="1" applyProtection="1">
      <alignment horizontal="left" vertical="center" wrapText="1"/>
    </xf>
    <xf numFmtId="4" fontId="30" fillId="33" borderId="11" xfId="0" applyNumberFormat="1" applyFont="1" applyFill="1" applyBorder="1" applyAlignment="1" applyProtection="1">
      <alignment horizontal="center" vertical="top" wrapText="1"/>
    </xf>
    <xf numFmtId="2" fontId="30" fillId="33" borderId="11" xfId="0" applyNumberFormat="1" applyFont="1" applyFill="1" applyBorder="1" applyAlignment="1" applyProtection="1">
      <alignment horizontal="center" vertical="top" wrapText="1"/>
    </xf>
    <xf numFmtId="0" fontId="30" fillId="33" borderId="11" xfId="0" applyNumberFormat="1" applyFont="1" applyFill="1" applyBorder="1" applyAlignment="1" applyProtection="1">
      <alignment horizontal="center" vertical="center" wrapText="1"/>
    </xf>
    <xf numFmtId="4" fontId="30" fillId="33" borderId="11" xfId="0" applyNumberFormat="1" applyFont="1" applyFill="1" applyBorder="1" applyAlignment="1" applyProtection="1">
      <alignment horizontal="center" vertical="center" wrapText="1"/>
    </xf>
    <xf numFmtId="2" fontId="30" fillId="33" borderId="1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 wrapText="1"/>
    </xf>
    <xf numFmtId="0" fontId="2" fillId="0" borderId="0" xfId="0" applyFont="1" applyFill="1"/>
    <xf numFmtId="4" fontId="12" fillId="0" borderId="2" xfId="3" applyNumberFormat="1" applyFont="1" applyFill="1" applyBorder="1" applyAlignment="1">
      <alignment vertical="center" wrapText="1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4" fontId="13" fillId="0" borderId="2" xfId="3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/>
    </xf>
    <xf numFmtId="4" fontId="6" fillId="0" borderId="2" xfId="3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/>
    <xf numFmtId="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0" xfId="0" applyFill="1"/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4" fontId="8" fillId="0" borderId="2" xfId="3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64" fontId="2" fillId="0" borderId="0" xfId="3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2" fillId="0" borderId="0" xfId="3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30" fillId="33" borderId="12" xfId="0" applyNumberFormat="1" applyFont="1" applyFill="1" applyBorder="1" applyAlignment="1" applyProtection="1">
      <alignment horizontal="center" vertical="top" wrapText="1"/>
    </xf>
    <xf numFmtId="0" fontId="30" fillId="33" borderId="13" xfId="0" applyNumberFormat="1" applyFont="1" applyFill="1" applyBorder="1" applyAlignment="1" applyProtection="1">
      <alignment horizontal="center" vertical="top" wrapText="1"/>
    </xf>
    <xf numFmtId="0" fontId="30" fillId="33" borderId="12" xfId="0" applyNumberFormat="1" applyFont="1" applyFill="1" applyBorder="1" applyAlignment="1" applyProtection="1">
      <alignment horizontal="center" vertical="center" wrapText="1"/>
    </xf>
    <xf numFmtId="0" fontId="30" fillId="33" borderId="14" xfId="0" applyNumberFormat="1" applyFont="1" applyFill="1" applyBorder="1" applyAlignment="1" applyProtection="1">
      <alignment horizontal="center" vertical="center" wrapText="1"/>
    </xf>
    <xf numFmtId="0" fontId="30" fillId="33" borderId="13" xfId="0" applyNumberFormat="1" applyFont="1" applyFill="1" applyBorder="1" applyAlignment="1" applyProtection="1">
      <alignment horizontal="center" vertical="center" wrapText="1"/>
    </xf>
    <xf numFmtId="0" fontId="29" fillId="33" borderId="0" xfId="0" applyNumberFormat="1" applyFont="1" applyFill="1" applyBorder="1" applyAlignment="1" applyProtection="1">
      <alignment horizontal="center" vertical="top" wrapText="1"/>
    </xf>
    <xf numFmtId="0" fontId="30" fillId="33" borderId="14" xfId="0" applyNumberFormat="1" applyFont="1" applyFill="1" applyBorder="1" applyAlignment="1" applyProtection="1">
      <alignment horizontal="left" vertical="center" wrapText="1"/>
    </xf>
    <xf numFmtId="0" fontId="30" fillId="33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82"/>
  <sheetViews>
    <sheetView tabSelected="1" workbookViewId="0">
      <pane ySplit="3" topLeftCell="A4" activePane="bottomLeft" state="frozen"/>
      <selection pane="bottomLeft" activeCell="H12" sqref="H12"/>
    </sheetView>
  </sheetViews>
  <sheetFormatPr defaultRowHeight="15" x14ac:dyDescent="0.25"/>
  <cols>
    <col min="1" max="1" width="70.85546875" style="50" customWidth="1"/>
    <col min="2" max="2" width="21.7109375" style="51" customWidth="1"/>
    <col min="3" max="3" width="12.140625" style="52" customWidth="1"/>
    <col min="4" max="4" width="14.42578125" style="53" customWidth="1"/>
    <col min="5" max="5" width="0" style="28" hidden="1" customWidth="1"/>
    <col min="6" max="7" width="9.140625" style="28"/>
    <col min="8" max="8" width="10" style="28" bestFit="1" customWidth="1"/>
    <col min="9" max="16384" width="9.140625" style="28"/>
  </cols>
  <sheetData>
    <row r="1" spans="1:4" s="21" customFormat="1" ht="43.5" customHeight="1" x14ac:dyDescent="0.25">
      <c r="A1" s="55" t="s">
        <v>8</v>
      </c>
      <c r="B1" s="55"/>
      <c r="C1" s="55"/>
      <c r="D1" s="55"/>
    </row>
    <row r="2" spans="1:4" s="23" customFormat="1" ht="15.75" x14ac:dyDescent="0.25">
      <c r="A2" s="22" t="s">
        <v>34</v>
      </c>
      <c r="B2" s="57" t="s">
        <v>119</v>
      </c>
      <c r="C2" s="57"/>
      <c r="D2" s="57"/>
    </row>
    <row r="3" spans="1:4" ht="57" x14ac:dyDescent="0.25">
      <c r="A3" s="24" t="s">
        <v>2</v>
      </c>
      <c r="B3" s="25" t="s">
        <v>28</v>
      </c>
      <c r="C3" s="26" t="s">
        <v>0</v>
      </c>
      <c r="D3" s="27" t="s">
        <v>1</v>
      </c>
    </row>
    <row r="4" spans="1:4" x14ac:dyDescent="0.25">
      <c r="A4" s="9" t="s">
        <v>120</v>
      </c>
      <c r="B4" s="29">
        <v>1214413.8654000005</v>
      </c>
      <c r="C4" s="54" t="s">
        <v>129</v>
      </c>
      <c r="D4" s="30"/>
    </row>
    <row r="5" spans="1:4" x14ac:dyDescent="0.25">
      <c r="A5" s="58" t="s">
        <v>45</v>
      </c>
      <c r="B5" s="58"/>
      <c r="C5" s="58"/>
      <c r="D5" s="58"/>
    </row>
    <row r="6" spans="1:4" x14ac:dyDescent="0.25">
      <c r="A6" s="9" t="s">
        <v>121</v>
      </c>
      <c r="B6" s="29">
        <v>1290039.3</v>
      </c>
      <c r="C6" s="54" t="s">
        <v>129</v>
      </c>
      <c r="D6" s="30"/>
    </row>
    <row r="7" spans="1:4" x14ac:dyDescent="0.25">
      <c r="A7" s="9" t="s">
        <v>122</v>
      </c>
      <c r="B7" s="29">
        <v>1344763.92</v>
      </c>
      <c r="C7" s="54" t="s">
        <v>129</v>
      </c>
      <c r="D7" s="30"/>
    </row>
    <row r="8" spans="1:4" x14ac:dyDescent="0.25">
      <c r="A8" s="9" t="s">
        <v>123</v>
      </c>
      <c r="B8" s="29">
        <f>B7-B6</f>
        <v>54724.619999999879</v>
      </c>
      <c r="C8" s="54" t="s">
        <v>129</v>
      </c>
      <c r="D8" s="30"/>
    </row>
    <row r="9" spans="1:4" x14ac:dyDescent="0.25">
      <c r="A9" s="31" t="s">
        <v>9</v>
      </c>
      <c r="B9" s="29">
        <f>B11+B10</f>
        <v>32254.159999999996</v>
      </c>
      <c r="C9" s="54" t="s">
        <v>129</v>
      </c>
      <c r="D9" s="30"/>
    </row>
    <row r="10" spans="1:4" x14ac:dyDescent="0.25">
      <c r="A10" s="32" t="s">
        <v>35</v>
      </c>
      <c r="B10" s="33">
        <v>15324.56</v>
      </c>
      <c r="C10" s="36" t="s">
        <v>129</v>
      </c>
      <c r="D10" s="30"/>
    </row>
    <row r="11" spans="1:4" x14ac:dyDescent="0.25">
      <c r="A11" s="32" t="s">
        <v>10</v>
      </c>
      <c r="B11" s="33">
        <f>660.8*12+750*12</f>
        <v>16929.599999999999</v>
      </c>
      <c r="C11" s="36" t="s">
        <v>129</v>
      </c>
      <c r="D11" s="30"/>
    </row>
    <row r="12" spans="1:4" x14ac:dyDescent="0.25">
      <c r="A12" s="34" t="s">
        <v>124</v>
      </c>
      <c r="B12" s="35">
        <f>B6+B9</f>
        <v>1322293.46</v>
      </c>
      <c r="C12" s="54" t="s">
        <v>129</v>
      </c>
      <c r="D12" s="37"/>
    </row>
    <row r="13" spans="1:4" x14ac:dyDescent="0.25">
      <c r="A13" s="56" t="s">
        <v>11</v>
      </c>
      <c r="B13" s="56"/>
      <c r="C13" s="56"/>
      <c r="D13" s="56"/>
    </row>
    <row r="14" spans="1:4" x14ac:dyDescent="0.25">
      <c r="A14" s="38" t="s">
        <v>12</v>
      </c>
      <c r="B14" s="35">
        <f>B15+B16</f>
        <v>202940.36</v>
      </c>
      <c r="C14" s="54" t="s">
        <v>129</v>
      </c>
      <c r="D14" s="37"/>
    </row>
    <row r="15" spans="1:4" s="42" customFormat="1" x14ac:dyDescent="0.25">
      <c r="A15" s="39" t="s">
        <v>110</v>
      </c>
      <c r="B15" s="40">
        <v>98968.46</v>
      </c>
      <c r="C15" s="41" t="s">
        <v>4</v>
      </c>
      <c r="D15" s="41">
        <v>26321.4</v>
      </c>
    </row>
    <row r="16" spans="1:4" s="42" customFormat="1" x14ac:dyDescent="0.25">
      <c r="A16" s="39" t="s">
        <v>111</v>
      </c>
      <c r="B16" s="40">
        <v>103971.9</v>
      </c>
      <c r="C16" s="41" t="s">
        <v>4</v>
      </c>
      <c r="D16" s="41">
        <v>26322</v>
      </c>
    </row>
    <row r="17" spans="1:4" ht="28.5" x14ac:dyDescent="0.25">
      <c r="A17" s="38" t="s">
        <v>13</v>
      </c>
      <c r="B17" s="35">
        <f>B19+B18</f>
        <v>80822.76999999999</v>
      </c>
      <c r="C17" s="54" t="s">
        <v>129</v>
      </c>
      <c r="D17" s="37"/>
    </row>
    <row r="18" spans="1:4" s="42" customFormat="1" x14ac:dyDescent="0.25">
      <c r="A18" s="39" t="s">
        <v>106</v>
      </c>
      <c r="B18" s="40">
        <v>37128.25</v>
      </c>
      <c r="C18" s="41" t="s">
        <v>4</v>
      </c>
      <c r="D18" s="41">
        <v>23351.1</v>
      </c>
    </row>
    <row r="19" spans="1:4" s="42" customFormat="1" x14ac:dyDescent="0.25">
      <c r="A19" s="39" t="s">
        <v>107</v>
      </c>
      <c r="B19" s="40">
        <v>43694.52</v>
      </c>
      <c r="C19" s="41" t="s">
        <v>4</v>
      </c>
      <c r="D19" s="41">
        <v>26322</v>
      </c>
    </row>
    <row r="20" spans="1:4" x14ac:dyDescent="0.25">
      <c r="A20" s="38" t="s">
        <v>14</v>
      </c>
      <c r="B20" s="35">
        <f>B21+B22</f>
        <v>115474.6</v>
      </c>
      <c r="C20" s="54" t="s">
        <v>129</v>
      </c>
      <c r="D20" s="44"/>
    </row>
    <row r="21" spans="1:4" s="42" customFormat="1" x14ac:dyDescent="0.25">
      <c r="A21" s="39" t="s">
        <v>75</v>
      </c>
      <c r="B21" s="40">
        <v>57949.18</v>
      </c>
      <c r="C21" s="41" t="s">
        <v>15</v>
      </c>
      <c r="D21" s="41">
        <v>1094</v>
      </c>
    </row>
    <row r="22" spans="1:4" s="42" customFormat="1" x14ac:dyDescent="0.25">
      <c r="A22" s="39" t="s">
        <v>76</v>
      </c>
      <c r="B22" s="40">
        <v>57525.42</v>
      </c>
      <c r="C22" s="41" t="s">
        <v>15</v>
      </c>
      <c r="D22" s="41">
        <v>1086</v>
      </c>
    </row>
    <row r="23" spans="1:4" ht="28.5" x14ac:dyDescent="0.25">
      <c r="A23" s="38" t="s">
        <v>16</v>
      </c>
      <c r="B23" s="35">
        <f>SUM(B24:B29)</f>
        <v>29217.09</v>
      </c>
      <c r="C23" s="54" t="s">
        <v>129</v>
      </c>
      <c r="D23" s="37"/>
    </row>
    <row r="24" spans="1:4" s="42" customFormat="1" x14ac:dyDescent="0.25">
      <c r="A24" s="39" t="s">
        <v>77</v>
      </c>
      <c r="B24" s="40">
        <v>2368.9299999999998</v>
      </c>
      <c r="C24" s="41" t="s">
        <v>4</v>
      </c>
      <c r="D24" s="41">
        <v>26321.4</v>
      </c>
    </row>
    <row r="25" spans="1:4" s="42" customFormat="1" x14ac:dyDescent="0.25">
      <c r="A25" s="39" t="s">
        <v>78</v>
      </c>
      <c r="B25" s="40">
        <v>2368.98</v>
      </c>
      <c r="C25" s="41" t="s">
        <v>4</v>
      </c>
      <c r="D25" s="41">
        <v>26322</v>
      </c>
    </row>
    <row r="26" spans="1:4" s="42" customFormat="1" x14ac:dyDescent="0.25">
      <c r="A26" s="39" t="s">
        <v>113</v>
      </c>
      <c r="B26" s="40">
        <v>2105.71</v>
      </c>
      <c r="C26" s="41" t="s">
        <v>4</v>
      </c>
      <c r="D26" s="41">
        <v>26321.4</v>
      </c>
    </row>
    <row r="27" spans="1:4" s="42" customFormat="1" x14ac:dyDescent="0.25">
      <c r="A27" s="39" t="s">
        <v>114</v>
      </c>
      <c r="B27" s="40">
        <v>2368.98</v>
      </c>
      <c r="C27" s="41" t="s">
        <v>4</v>
      </c>
      <c r="D27" s="41">
        <v>26322</v>
      </c>
    </row>
    <row r="28" spans="1:4" s="42" customFormat="1" x14ac:dyDescent="0.25">
      <c r="A28" s="39" t="s">
        <v>115</v>
      </c>
      <c r="B28" s="40">
        <v>10002.129999999999</v>
      </c>
      <c r="C28" s="41" t="s">
        <v>4</v>
      </c>
      <c r="D28" s="41">
        <v>26321.4</v>
      </c>
    </row>
    <row r="29" spans="1:4" s="42" customFormat="1" x14ac:dyDescent="0.25">
      <c r="A29" s="39" t="s">
        <v>116</v>
      </c>
      <c r="B29" s="40">
        <v>10002.36</v>
      </c>
      <c r="C29" s="41" t="s">
        <v>4</v>
      </c>
      <c r="D29" s="41">
        <v>26322</v>
      </c>
    </row>
    <row r="30" spans="1:4" ht="42.75" x14ac:dyDescent="0.25">
      <c r="A30" s="38" t="s">
        <v>17</v>
      </c>
      <c r="B30" s="35">
        <f>SUM(B31:B39)</f>
        <v>28565.89</v>
      </c>
      <c r="C30" s="54" t="s">
        <v>129</v>
      </c>
      <c r="D30" s="45"/>
    </row>
    <row r="31" spans="1:4" s="42" customFormat="1" x14ac:dyDescent="0.25">
      <c r="A31" s="39" t="s">
        <v>79</v>
      </c>
      <c r="B31" s="40">
        <v>139.03</v>
      </c>
      <c r="C31" s="41" t="s">
        <v>4</v>
      </c>
      <c r="D31" s="41">
        <v>0.2</v>
      </c>
    </row>
    <row r="32" spans="1:4" s="42" customFormat="1" x14ac:dyDescent="0.25">
      <c r="A32" s="39" t="s">
        <v>80</v>
      </c>
      <c r="B32" s="40">
        <v>1746.8</v>
      </c>
      <c r="C32" s="41" t="s">
        <v>81</v>
      </c>
      <c r="D32" s="41">
        <v>22</v>
      </c>
    </row>
    <row r="33" spans="1:5" s="42" customFormat="1" x14ac:dyDescent="0.25">
      <c r="A33" s="39" t="s">
        <v>82</v>
      </c>
      <c r="B33" s="40">
        <v>230.61</v>
      </c>
      <c r="C33" s="41" t="s">
        <v>81</v>
      </c>
      <c r="D33" s="41">
        <v>1</v>
      </c>
    </row>
    <row r="34" spans="1:5" s="42" customFormat="1" x14ac:dyDescent="0.25">
      <c r="A34" s="39" t="s">
        <v>85</v>
      </c>
      <c r="B34" s="40">
        <v>1181.44</v>
      </c>
      <c r="C34" s="41" t="s">
        <v>81</v>
      </c>
      <c r="D34" s="41">
        <v>1</v>
      </c>
    </row>
    <row r="35" spans="1:5" s="42" customFormat="1" x14ac:dyDescent="0.25">
      <c r="A35" s="39" t="s">
        <v>90</v>
      </c>
      <c r="B35" s="40">
        <v>3485.4</v>
      </c>
      <c r="C35" s="41" t="s">
        <v>81</v>
      </c>
      <c r="D35" s="41">
        <v>15</v>
      </c>
    </row>
    <row r="36" spans="1:5" s="42" customFormat="1" x14ac:dyDescent="0.25">
      <c r="A36" s="39" t="s">
        <v>91</v>
      </c>
      <c r="B36" s="40">
        <v>2751</v>
      </c>
      <c r="C36" s="41" t="s">
        <v>81</v>
      </c>
      <c r="D36" s="41">
        <v>10</v>
      </c>
    </row>
    <row r="37" spans="1:5" s="42" customFormat="1" x14ac:dyDescent="0.25">
      <c r="A37" s="39" t="s">
        <v>94</v>
      </c>
      <c r="B37" s="40">
        <v>16240</v>
      </c>
      <c r="C37" s="41" t="s">
        <v>5</v>
      </c>
      <c r="D37" s="41">
        <v>10</v>
      </c>
    </row>
    <row r="38" spans="1:5" s="42" customFormat="1" x14ac:dyDescent="0.25">
      <c r="A38" s="39" t="s">
        <v>97</v>
      </c>
      <c r="B38" s="40">
        <v>2791.61</v>
      </c>
      <c r="C38" s="41" t="s">
        <v>4</v>
      </c>
      <c r="D38" s="41">
        <v>3.75</v>
      </c>
    </row>
    <row r="39" spans="1:5" s="42" customFormat="1" x14ac:dyDescent="0.25">
      <c r="A39" s="39"/>
      <c r="B39" s="40"/>
      <c r="C39" s="41"/>
      <c r="D39" s="41"/>
    </row>
    <row r="40" spans="1:5" ht="42.75" x14ac:dyDescent="0.25">
      <c r="A40" s="38" t="s">
        <v>18</v>
      </c>
      <c r="B40" s="35">
        <f>SUM(B41:B56)</f>
        <v>50346.32</v>
      </c>
      <c r="C40" s="54" t="s">
        <v>129</v>
      </c>
      <c r="D40" s="37"/>
      <c r="E40" s="46" t="s">
        <v>3</v>
      </c>
    </row>
    <row r="41" spans="1:5" s="42" customFormat="1" x14ac:dyDescent="0.25">
      <c r="A41" s="39" t="s">
        <v>36</v>
      </c>
      <c r="B41" s="40">
        <v>2907.18</v>
      </c>
      <c r="C41" s="41" t="s">
        <v>37</v>
      </c>
      <c r="D41" s="41">
        <v>6</v>
      </c>
    </row>
    <row r="42" spans="1:5" s="42" customFormat="1" x14ac:dyDescent="0.25">
      <c r="A42" s="39" t="s">
        <v>29</v>
      </c>
      <c r="B42" s="40">
        <v>3237.44</v>
      </c>
      <c r="C42" s="41" t="s">
        <v>30</v>
      </c>
      <c r="D42" s="41">
        <v>4</v>
      </c>
    </row>
    <row r="43" spans="1:5" s="42" customFormat="1" x14ac:dyDescent="0.25">
      <c r="A43" s="39" t="s">
        <v>83</v>
      </c>
      <c r="B43" s="40">
        <v>179.03</v>
      </c>
      <c r="C43" s="41" t="s">
        <v>5</v>
      </c>
      <c r="D43" s="41">
        <v>1</v>
      </c>
    </row>
    <row r="44" spans="1:5" s="42" customFormat="1" x14ac:dyDescent="0.25">
      <c r="A44" s="39" t="s">
        <v>83</v>
      </c>
      <c r="B44" s="40">
        <v>234.85</v>
      </c>
      <c r="C44" s="41" t="s">
        <v>5</v>
      </c>
      <c r="D44" s="41">
        <v>1</v>
      </c>
    </row>
    <row r="45" spans="1:5" s="42" customFormat="1" x14ac:dyDescent="0.25">
      <c r="A45" s="39" t="s">
        <v>86</v>
      </c>
      <c r="B45" s="40">
        <v>464.72</v>
      </c>
      <c r="C45" s="41" t="s">
        <v>81</v>
      </c>
      <c r="D45" s="41">
        <v>2</v>
      </c>
    </row>
    <row r="46" spans="1:5" s="42" customFormat="1" x14ac:dyDescent="0.25">
      <c r="A46" s="39" t="s">
        <v>87</v>
      </c>
      <c r="B46" s="40">
        <v>9745.5</v>
      </c>
      <c r="C46" s="41" t="s">
        <v>88</v>
      </c>
      <c r="D46" s="41">
        <v>1</v>
      </c>
    </row>
    <row r="47" spans="1:5" s="42" customFormat="1" x14ac:dyDescent="0.25">
      <c r="A47" s="39" t="s">
        <v>40</v>
      </c>
      <c r="B47" s="40">
        <v>1684.2</v>
      </c>
      <c r="C47" s="41" t="s">
        <v>5</v>
      </c>
      <c r="D47" s="41">
        <v>6</v>
      </c>
    </row>
    <row r="48" spans="1:5" s="42" customFormat="1" x14ac:dyDescent="0.25">
      <c r="A48" s="39" t="s">
        <v>95</v>
      </c>
      <c r="B48" s="40">
        <v>3049.95</v>
      </c>
      <c r="C48" s="41" t="s">
        <v>81</v>
      </c>
      <c r="D48" s="41">
        <v>5</v>
      </c>
    </row>
    <row r="49" spans="1:4" s="42" customFormat="1" x14ac:dyDescent="0.25">
      <c r="A49" s="39" t="s">
        <v>96</v>
      </c>
      <c r="B49" s="40">
        <v>4605.92</v>
      </c>
      <c r="C49" s="41" t="s">
        <v>81</v>
      </c>
      <c r="D49" s="41">
        <v>4</v>
      </c>
    </row>
    <row r="50" spans="1:4" s="42" customFormat="1" x14ac:dyDescent="0.25">
      <c r="A50" s="39" t="s">
        <v>98</v>
      </c>
      <c r="B50" s="40">
        <v>705.5</v>
      </c>
      <c r="C50" s="41" t="s">
        <v>5</v>
      </c>
      <c r="D50" s="41">
        <v>0.5</v>
      </c>
    </row>
    <row r="51" spans="1:4" s="42" customFormat="1" x14ac:dyDescent="0.25">
      <c r="A51" s="39" t="s">
        <v>99</v>
      </c>
      <c r="B51" s="40">
        <v>5264</v>
      </c>
      <c r="C51" s="41" t="s">
        <v>5</v>
      </c>
      <c r="D51" s="41">
        <v>3.5</v>
      </c>
    </row>
    <row r="52" spans="1:4" s="42" customFormat="1" x14ac:dyDescent="0.25">
      <c r="A52" s="39" t="s">
        <v>100</v>
      </c>
      <c r="B52" s="40">
        <v>867.5</v>
      </c>
      <c r="C52" s="41" t="s">
        <v>5</v>
      </c>
      <c r="D52" s="41">
        <v>0.5</v>
      </c>
    </row>
    <row r="53" spans="1:4" s="42" customFormat="1" x14ac:dyDescent="0.25">
      <c r="A53" s="39" t="s">
        <v>101</v>
      </c>
      <c r="B53" s="40">
        <v>168.9</v>
      </c>
      <c r="C53" s="41" t="s">
        <v>5</v>
      </c>
      <c r="D53" s="41">
        <v>0.3</v>
      </c>
    </row>
    <row r="54" spans="1:4" s="42" customFormat="1" x14ac:dyDescent="0.25">
      <c r="A54" s="39" t="s">
        <v>32</v>
      </c>
      <c r="B54" s="40">
        <v>342.68</v>
      </c>
      <c r="C54" s="41" t="s">
        <v>81</v>
      </c>
      <c r="D54" s="41">
        <v>2</v>
      </c>
    </row>
    <row r="55" spans="1:4" s="42" customFormat="1" x14ac:dyDescent="0.25">
      <c r="A55" s="39" t="s">
        <v>38</v>
      </c>
      <c r="B55" s="40">
        <v>1350.7</v>
      </c>
      <c r="C55" s="41" t="s">
        <v>39</v>
      </c>
      <c r="D55" s="41">
        <v>5</v>
      </c>
    </row>
    <row r="56" spans="1:4" s="42" customFormat="1" x14ac:dyDescent="0.25">
      <c r="A56" s="39" t="s">
        <v>117</v>
      </c>
      <c r="B56" s="40">
        <v>15538.25</v>
      </c>
      <c r="C56" s="41" t="s">
        <v>30</v>
      </c>
      <c r="D56" s="41">
        <v>25</v>
      </c>
    </row>
    <row r="57" spans="1:4" ht="28.5" x14ac:dyDescent="0.25">
      <c r="A57" s="38" t="s">
        <v>19</v>
      </c>
      <c r="B57" s="35">
        <v>0</v>
      </c>
      <c r="C57" s="54" t="s">
        <v>129</v>
      </c>
      <c r="D57" s="37"/>
    </row>
    <row r="58" spans="1:4" ht="28.5" x14ac:dyDescent="0.25">
      <c r="A58" s="38" t="s">
        <v>20</v>
      </c>
      <c r="B58" s="35">
        <v>0</v>
      </c>
      <c r="C58" s="54" t="s">
        <v>129</v>
      </c>
      <c r="D58" s="37"/>
    </row>
    <row r="59" spans="1:4" x14ac:dyDescent="0.25">
      <c r="A59" s="38" t="s">
        <v>21</v>
      </c>
      <c r="B59" s="35">
        <v>0</v>
      </c>
      <c r="C59" s="54" t="s">
        <v>129</v>
      </c>
      <c r="D59" s="37"/>
    </row>
    <row r="60" spans="1:4" ht="28.5" x14ac:dyDescent="0.25">
      <c r="A60" s="38" t="s">
        <v>22</v>
      </c>
      <c r="B60" s="35">
        <f>SUM(B61:B63)</f>
        <v>1082.27</v>
      </c>
      <c r="C60" s="54" t="s">
        <v>129</v>
      </c>
      <c r="D60" s="37"/>
    </row>
    <row r="61" spans="1:4" s="42" customFormat="1" x14ac:dyDescent="0.25">
      <c r="A61" s="39" t="s">
        <v>92</v>
      </c>
      <c r="B61" s="40">
        <v>551.04</v>
      </c>
      <c r="C61" s="41" t="s">
        <v>5</v>
      </c>
      <c r="D61" s="41">
        <v>2</v>
      </c>
    </row>
    <row r="62" spans="1:4" s="42" customFormat="1" x14ac:dyDescent="0.25">
      <c r="A62" s="39" t="s">
        <v>93</v>
      </c>
      <c r="B62" s="40">
        <v>326.52999999999997</v>
      </c>
      <c r="C62" s="41" t="s">
        <v>81</v>
      </c>
      <c r="D62" s="41">
        <v>1</v>
      </c>
    </row>
    <row r="63" spans="1:4" s="42" customFormat="1" x14ac:dyDescent="0.25">
      <c r="A63" s="39" t="s">
        <v>112</v>
      </c>
      <c r="B63" s="40">
        <v>204.7</v>
      </c>
      <c r="C63" s="41" t="s">
        <v>5</v>
      </c>
      <c r="D63" s="41">
        <v>10</v>
      </c>
    </row>
    <row r="64" spans="1:4" ht="28.5" x14ac:dyDescent="0.25">
      <c r="A64" s="38" t="s">
        <v>23</v>
      </c>
      <c r="B64" s="35">
        <f>B66+B65</f>
        <v>11582.94</v>
      </c>
      <c r="C64" s="54" t="s">
        <v>129</v>
      </c>
      <c r="D64" s="37"/>
    </row>
    <row r="65" spans="1:8" s="42" customFormat="1" x14ac:dyDescent="0.25">
      <c r="A65" s="39" t="s">
        <v>104</v>
      </c>
      <c r="B65" s="40">
        <v>6054.06</v>
      </c>
      <c r="C65" s="41" t="s">
        <v>4</v>
      </c>
      <c r="D65" s="41">
        <v>26322</v>
      </c>
    </row>
    <row r="66" spans="1:8" s="42" customFormat="1" x14ac:dyDescent="0.25">
      <c r="A66" s="39" t="s">
        <v>105</v>
      </c>
      <c r="B66" s="40">
        <v>5528.88</v>
      </c>
      <c r="C66" s="41" t="s">
        <v>4</v>
      </c>
      <c r="D66" s="41">
        <v>26328</v>
      </c>
    </row>
    <row r="67" spans="1:8" ht="28.5" x14ac:dyDescent="0.25">
      <c r="A67" s="38" t="s">
        <v>24</v>
      </c>
      <c r="B67" s="35">
        <f>B68+B69</f>
        <v>44746.92</v>
      </c>
      <c r="C67" s="54" t="s">
        <v>129</v>
      </c>
      <c r="D67" s="37"/>
    </row>
    <row r="68" spans="1:8" s="42" customFormat="1" x14ac:dyDescent="0.25">
      <c r="A68" s="39" t="s">
        <v>102</v>
      </c>
      <c r="B68" s="40">
        <v>21057.119999999999</v>
      </c>
      <c r="C68" s="41" t="s">
        <v>4</v>
      </c>
      <c r="D68" s="41">
        <v>26321.4</v>
      </c>
    </row>
    <row r="69" spans="1:8" s="42" customFormat="1" x14ac:dyDescent="0.25">
      <c r="A69" s="39" t="s">
        <v>103</v>
      </c>
      <c r="B69" s="40">
        <v>23689.8</v>
      </c>
      <c r="C69" s="41" t="s">
        <v>4</v>
      </c>
      <c r="D69" s="41">
        <v>26322</v>
      </c>
    </row>
    <row r="70" spans="1:8" ht="28.5" x14ac:dyDescent="0.25">
      <c r="A70" s="38" t="s">
        <v>25</v>
      </c>
      <c r="B70" s="35">
        <f>SUM(B71)</f>
        <v>1590.4</v>
      </c>
      <c r="C70" s="54" t="s">
        <v>129</v>
      </c>
      <c r="D70" s="37"/>
    </row>
    <row r="71" spans="1:8" s="42" customFormat="1" x14ac:dyDescent="0.25">
      <c r="A71" s="39" t="s">
        <v>31</v>
      </c>
      <c r="B71" s="40">
        <v>1590.4</v>
      </c>
      <c r="C71" s="41" t="s">
        <v>4</v>
      </c>
      <c r="D71" s="41">
        <v>1120</v>
      </c>
    </row>
    <row r="72" spans="1:8" ht="57" x14ac:dyDescent="0.25">
      <c r="A72" s="38" t="s">
        <v>26</v>
      </c>
      <c r="B72" s="35">
        <f>SUM(B73:B76)</f>
        <v>134261.89000000001</v>
      </c>
      <c r="C72" s="54" t="s">
        <v>129</v>
      </c>
      <c r="D72" s="37"/>
    </row>
    <row r="73" spans="1:8" s="42" customFormat="1" x14ac:dyDescent="0.25">
      <c r="A73" s="39" t="s">
        <v>84</v>
      </c>
      <c r="B73" s="40">
        <v>12957.17</v>
      </c>
      <c r="C73" s="41" t="s">
        <v>33</v>
      </c>
      <c r="D73" s="41">
        <v>6.5</v>
      </c>
    </row>
    <row r="74" spans="1:8" s="42" customFormat="1" x14ac:dyDescent="0.25">
      <c r="A74" s="39" t="s">
        <v>89</v>
      </c>
      <c r="B74" s="40">
        <v>206.71</v>
      </c>
      <c r="C74" s="41" t="s">
        <v>4</v>
      </c>
      <c r="D74" s="41">
        <v>12159.62</v>
      </c>
    </row>
    <row r="75" spans="1:8" s="42" customFormat="1" x14ac:dyDescent="0.25">
      <c r="A75" s="39" t="s">
        <v>108</v>
      </c>
      <c r="B75" s="40">
        <v>63416.29</v>
      </c>
      <c r="C75" s="41" t="s">
        <v>4</v>
      </c>
      <c r="D75" s="41">
        <v>25884.2</v>
      </c>
    </row>
    <row r="76" spans="1:8" s="42" customFormat="1" x14ac:dyDescent="0.25">
      <c r="A76" s="39" t="s">
        <v>109</v>
      </c>
      <c r="B76" s="40">
        <v>57681.72</v>
      </c>
      <c r="C76" s="41" t="s">
        <v>4</v>
      </c>
      <c r="D76" s="41">
        <v>23543.56</v>
      </c>
    </row>
    <row r="77" spans="1:8" x14ac:dyDescent="0.25">
      <c r="A77" s="38" t="s">
        <v>27</v>
      </c>
      <c r="B77" s="35">
        <f>B78</f>
        <v>5880</v>
      </c>
      <c r="C77" s="54" t="s">
        <v>129</v>
      </c>
      <c r="D77" s="37"/>
    </row>
    <row r="78" spans="1:8" ht="30" x14ac:dyDescent="0.25">
      <c r="A78" s="47" t="s">
        <v>7</v>
      </c>
      <c r="B78" s="48">
        <f>D78*5*12</f>
        <v>5880</v>
      </c>
      <c r="C78" s="49" t="s">
        <v>6</v>
      </c>
      <c r="D78" s="43">
        <v>98</v>
      </c>
    </row>
    <row r="79" spans="1:8" x14ac:dyDescent="0.25">
      <c r="A79" s="34" t="s">
        <v>125</v>
      </c>
      <c r="B79" s="35">
        <f>B14+B17+B20+B23+B30+B40+B57+B58+B59+B60+B64+B67+B70+B72</f>
        <v>700631.45000000007</v>
      </c>
      <c r="C79" s="54" t="s">
        <v>129</v>
      </c>
      <c r="D79" s="37"/>
      <c r="H79" s="28" t="b">
        <f>B79='Работы 2019'!C52</f>
        <v>1</v>
      </c>
    </row>
    <row r="80" spans="1:8" x14ac:dyDescent="0.25">
      <c r="A80" s="34" t="s">
        <v>126</v>
      </c>
      <c r="B80" s="35">
        <f>B79*1.2+B77</f>
        <v>846637.74000000011</v>
      </c>
      <c r="C80" s="54" t="s">
        <v>129</v>
      </c>
      <c r="D80" s="37"/>
    </row>
    <row r="81" spans="1:4" x14ac:dyDescent="0.25">
      <c r="A81" s="34" t="s">
        <v>127</v>
      </c>
      <c r="B81" s="35">
        <f>B4+B6+B9-B80</f>
        <v>1690069.5854000002</v>
      </c>
      <c r="C81" s="54" t="s">
        <v>129</v>
      </c>
      <c r="D81" s="37"/>
    </row>
    <row r="82" spans="1:4" ht="28.5" x14ac:dyDescent="0.25">
      <c r="A82" s="38" t="s">
        <v>128</v>
      </c>
      <c r="B82" s="35">
        <f>B81+B8</f>
        <v>1744794.2054000001</v>
      </c>
      <c r="C82" s="54" t="s">
        <v>129</v>
      </c>
      <c r="D82" s="37"/>
    </row>
  </sheetData>
  <sheetProtection sheet="1" objects="1" scenarios="1" formatCells="0" formatColumns="0" sort="0" autoFilter="0" pivotTables="0"/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52"/>
  <sheetViews>
    <sheetView workbookViewId="0">
      <pane ySplit="3" topLeftCell="A28" activePane="bottomLeft" state="frozen"/>
      <selection pane="bottomLeft" activeCell="H26" sqref="H26"/>
    </sheetView>
  </sheetViews>
  <sheetFormatPr defaultRowHeight="15" x14ac:dyDescent="0.25"/>
  <cols>
    <col min="1" max="1" width="10.7109375" style="5" customWidth="1"/>
    <col min="2" max="2" width="75.42578125" customWidth="1"/>
    <col min="3" max="3" width="13.85546875" customWidth="1"/>
    <col min="4" max="4" width="13.85546875" style="5" customWidth="1"/>
    <col min="5" max="5" width="13.85546875" customWidth="1"/>
  </cols>
  <sheetData>
    <row r="1" spans="1:5" x14ac:dyDescent="0.25">
      <c r="B1" s="1" t="s">
        <v>73</v>
      </c>
      <c r="C1" s="1"/>
      <c r="E1" s="1"/>
    </row>
    <row r="2" spans="1:5" x14ac:dyDescent="0.25">
      <c r="B2" s="1" t="s">
        <v>44</v>
      </c>
      <c r="C2" s="1"/>
      <c r="E2" s="1"/>
    </row>
    <row r="3" spans="1:5" x14ac:dyDescent="0.25">
      <c r="A3" s="11" t="s">
        <v>118</v>
      </c>
      <c r="B3" s="10" t="s">
        <v>43</v>
      </c>
      <c r="C3" s="10" t="s">
        <v>74</v>
      </c>
      <c r="D3" s="10" t="s">
        <v>42</v>
      </c>
      <c r="E3" s="10" t="s">
        <v>41</v>
      </c>
    </row>
    <row r="4" spans="1:5" x14ac:dyDescent="0.25">
      <c r="A4" s="8">
        <v>3</v>
      </c>
      <c r="B4" s="7" t="s">
        <v>75</v>
      </c>
      <c r="C4" s="6">
        <v>57949.18</v>
      </c>
      <c r="D4" s="3" t="s">
        <v>15</v>
      </c>
      <c r="E4" s="6">
        <v>1094</v>
      </c>
    </row>
    <row r="5" spans="1:5" x14ac:dyDescent="0.25">
      <c r="A5" s="8">
        <v>3</v>
      </c>
      <c r="B5" s="7" t="s">
        <v>76</v>
      </c>
      <c r="C5" s="6">
        <v>57525.42</v>
      </c>
      <c r="D5" s="3" t="s">
        <v>15</v>
      </c>
      <c r="E5" s="6">
        <v>1086</v>
      </c>
    </row>
    <row r="6" spans="1:5" x14ac:dyDescent="0.25">
      <c r="A6" s="8">
        <v>6</v>
      </c>
      <c r="B6" s="7" t="s">
        <v>36</v>
      </c>
      <c r="C6" s="6">
        <v>2907.18</v>
      </c>
      <c r="D6" s="3" t="s">
        <v>37</v>
      </c>
      <c r="E6" s="6">
        <v>6</v>
      </c>
    </row>
    <row r="7" spans="1:5" x14ac:dyDescent="0.25">
      <c r="A7" s="8">
        <v>4</v>
      </c>
      <c r="B7" s="7" t="s">
        <v>77</v>
      </c>
      <c r="C7" s="6">
        <v>2368.9299999999998</v>
      </c>
      <c r="D7" s="3" t="s">
        <v>4</v>
      </c>
      <c r="E7" s="6">
        <v>26321.4</v>
      </c>
    </row>
    <row r="8" spans="1:5" x14ac:dyDescent="0.25">
      <c r="A8" s="8">
        <v>4</v>
      </c>
      <c r="B8" s="7" t="s">
        <v>78</v>
      </c>
      <c r="C8" s="6">
        <v>2368.98</v>
      </c>
      <c r="D8" s="3" t="s">
        <v>4</v>
      </c>
      <c r="E8" s="6">
        <v>26322</v>
      </c>
    </row>
    <row r="9" spans="1:5" x14ac:dyDescent="0.25">
      <c r="A9" s="8">
        <v>13</v>
      </c>
      <c r="B9" s="7" t="s">
        <v>31</v>
      </c>
      <c r="C9" s="6">
        <v>1590.4</v>
      </c>
      <c r="D9" s="3" t="s">
        <v>4</v>
      </c>
      <c r="E9" s="6">
        <v>1120</v>
      </c>
    </row>
    <row r="10" spans="1:5" x14ac:dyDescent="0.25">
      <c r="A10" s="8">
        <v>5</v>
      </c>
      <c r="B10" s="7" t="s">
        <v>79</v>
      </c>
      <c r="C10" s="6">
        <v>139.03</v>
      </c>
      <c r="D10" s="3" t="s">
        <v>4</v>
      </c>
      <c r="E10" s="6">
        <v>0.2</v>
      </c>
    </row>
    <row r="11" spans="1:5" x14ac:dyDescent="0.25">
      <c r="A11" s="8">
        <v>6</v>
      </c>
      <c r="B11" s="7" t="s">
        <v>29</v>
      </c>
      <c r="C11" s="6">
        <v>3237.44</v>
      </c>
      <c r="D11" s="3" t="s">
        <v>30</v>
      </c>
      <c r="E11" s="6">
        <v>4</v>
      </c>
    </row>
    <row r="12" spans="1:5" x14ac:dyDescent="0.25">
      <c r="A12" s="8">
        <v>5</v>
      </c>
      <c r="B12" s="7" t="s">
        <v>80</v>
      </c>
      <c r="C12" s="6">
        <v>1746.8</v>
      </c>
      <c r="D12" s="3" t="s">
        <v>81</v>
      </c>
      <c r="E12" s="6">
        <v>22</v>
      </c>
    </row>
    <row r="13" spans="1:5" x14ac:dyDescent="0.25">
      <c r="A13" s="8">
        <v>5</v>
      </c>
      <c r="B13" s="7" t="s">
        <v>82</v>
      </c>
      <c r="C13" s="6">
        <v>230.61</v>
      </c>
      <c r="D13" s="3" t="s">
        <v>81</v>
      </c>
      <c r="E13" s="6">
        <v>1</v>
      </c>
    </row>
    <row r="14" spans="1:5" x14ac:dyDescent="0.25">
      <c r="A14" s="8">
        <v>6</v>
      </c>
      <c r="B14" s="7" t="s">
        <v>83</v>
      </c>
      <c r="C14" s="6">
        <v>179.03</v>
      </c>
      <c r="D14" s="3" t="s">
        <v>5</v>
      </c>
      <c r="E14" s="6">
        <v>1</v>
      </c>
    </row>
    <row r="15" spans="1:5" x14ac:dyDescent="0.25">
      <c r="A15" s="8">
        <v>6</v>
      </c>
      <c r="B15" s="7" t="s">
        <v>83</v>
      </c>
      <c r="C15" s="6">
        <v>234.85</v>
      </c>
      <c r="D15" s="3" t="s">
        <v>5</v>
      </c>
      <c r="E15" s="6">
        <v>1</v>
      </c>
    </row>
    <row r="16" spans="1:5" x14ac:dyDescent="0.25">
      <c r="A16" s="8">
        <v>14</v>
      </c>
      <c r="B16" s="7" t="s">
        <v>84</v>
      </c>
      <c r="C16" s="6">
        <v>12957.17</v>
      </c>
      <c r="D16" s="3" t="s">
        <v>33</v>
      </c>
      <c r="E16" s="6">
        <v>6.5</v>
      </c>
    </row>
    <row r="17" spans="1:5" x14ac:dyDescent="0.25">
      <c r="A17" s="8">
        <v>5</v>
      </c>
      <c r="B17" s="7" t="s">
        <v>85</v>
      </c>
      <c r="C17" s="6">
        <v>1181.44</v>
      </c>
      <c r="D17" s="3" t="s">
        <v>81</v>
      </c>
      <c r="E17" s="6">
        <v>1</v>
      </c>
    </row>
    <row r="18" spans="1:5" x14ac:dyDescent="0.25">
      <c r="A18" s="8">
        <v>6</v>
      </c>
      <c r="B18" s="7" t="s">
        <v>86</v>
      </c>
      <c r="C18" s="6">
        <v>464.72</v>
      </c>
      <c r="D18" s="3" t="s">
        <v>81</v>
      </c>
      <c r="E18" s="6">
        <v>2</v>
      </c>
    </row>
    <row r="19" spans="1:5" x14ac:dyDescent="0.25">
      <c r="A19" s="8">
        <v>6</v>
      </c>
      <c r="B19" s="7" t="s">
        <v>87</v>
      </c>
      <c r="C19" s="6">
        <v>9745.5</v>
      </c>
      <c r="D19" s="3" t="s">
        <v>88</v>
      </c>
      <c r="E19" s="6">
        <v>1</v>
      </c>
    </row>
    <row r="20" spans="1:5" x14ac:dyDescent="0.25">
      <c r="A20" s="8">
        <v>14</v>
      </c>
      <c r="B20" s="7" t="s">
        <v>89</v>
      </c>
      <c r="C20" s="6">
        <v>206.71</v>
      </c>
      <c r="D20" s="3" t="s">
        <v>4</v>
      </c>
      <c r="E20" s="6">
        <v>12159.62</v>
      </c>
    </row>
    <row r="21" spans="1:5" x14ac:dyDescent="0.25">
      <c r="A21" s="8">
        <v>6</v>
      </c>
      <c r="B21" s="7" t="s">
        <v>40</v>
      </c>
      <c r="C21" s="6">
        <v>1684.2</v>
      </c>
      <c r="D21" s="3" t="s">
        <v>5</v>
      </c>
      <c r="E21" s="6">
        <v>6</v>
      </c>
    </row>
    <row r="22" spans="1:5" x14ac:dyDescent="0.25">
      <c r="A22" s="8">
        <v>5</v>
      </c>
      <c r="B22" s="7" t="s">
        <v>90</v>
      </c>
      <c r="C22" s="6">
        <v>3485.4</v>
      </c>
      <c r="D22" s="3" t="s">
        <v>81</v>
      </c>
      <c r="E22" s="6">
        <v>15</v>
      </c>
    </row>
    <row r="23" spans="1:5" x14ac:dyDescent="0.25">
      <c r="A23" s="8">
        <v>5</v>
      </c>
      <c r="B23" s="7" t="s">
        <v>91</v>
      </c>
      <c r="C23" s="6">
        <v>2751</v>
      </c>
      <c r="D23" s="3" t="s">
        <v>81</v>
      </c>
      <c r="E23" s="6">
        <v>10</v>
      </c>
    </row>
    <row r="24" spans="1:5" x14ac:dyDescent="0.25">
      <c r="A24" s="8">
        <v>10</v>
      </c>
      <c r="B24" s="7" t="s">
        <v>92</v>
      </c>
      <c r="C24" s="6">
        <v>551.04</v>
      </c>
      <c r="D24" s="3" t="s">
        <v>5</v>
      </c>
      <c r="E24" s="6">
        <v>2</v>
      </c>
    </row>
    <row r="25" spans="1:5" x14ac:dyDescent="0.25">
      <c r="A25" s="8">
        <v>10</v>
      </c>
      <c r="B25" s="7" t="s">
        <v>93</v>
      </c>
      <c r="C25" s="6">
        <v>326.52999999999997</v>
      </c>
      <c r="D25" s="3" t="s">
        <v>81</v>
      </c>
      <c r="E25" s="6">
        <v>1</v>
      </c>
    </row>
    <row r="26" spans="1:5" x14ac:dyDescent="0.25">
      <c r="A26" s="8">
        <v>5</v>
      </c>
      <c r="B26" s="7" t="s">
        <v>94</v>
      </c>
      <c r="C26" s="6">
        <v>16240</v>
      </c>
      <c r="D26" s="3" t="s">
        <v>5</v>
      </c>
      <c r="E26" s="6">
        <v>10</v>
      </c>
    </row>
    <row r="27" spans="1:5" x14ac:dyDescent="0.25">
      <c r="A27" s="8">
        <v>6</v>
      </c>
      <c r="B27" s="7" t="s">
        <v>95</v>
      </c>
      <c r="C27" s="6">
        <v>3049.95</v>
      </c>
      <c r="D27" s="3" t="s">
        <v>81</v>
      </c>
      <c r="E27" s="6">
        <v>5</v>
      </c>
    </row>
    <row r="28" spans="1:5" x14ac:dyDescent="0.25">
      <c r="A28" s="8">
        <v>6</v>
      </c>
      <c r="B28" s="7" t="s">
        <v>96</v>
      </c>
      <c r="C28" s="6">
        <v>4605.92</v>
      </c>
      <c r="D28" s="3" t="s">
        <v>81</v>
      </c>
      <c r="E28" s="6">
        <v>4</v>
      </c>
    </row>
    <row r="29" spans="1:5" x14ac:dyDescent="0.25">
      <c r="A29" s="8">
        <v>5</v>
      </c>
      <c r="B29" s="7" t="s">
        <v>97</v>
      </c>
      <c r="C29" s="6">
        <v>2791.61</v>
      </c>
      <c r="D29" s="3" t="s">
        <v>4</v>
      </c>
      <c r="E29" s="6">
        <v>3.75</v>
      </c>
    </row>
    <row r="30" spans="1:5" x14ac:dyDescent="0.25">
      <c r="A30" s="8">
        <v>6</v>
      </c>
      <c r="B30" s="7" t="s">
        <v>98</v>
      </c>
      <c r="C30" s="6">
        <v>705.5</v>
      </c>
      <c r="D30" s="3" t="s">
        <v>5</v>
      </c>
      <c r="E30" s="6">
        <v>0.5</v>
      </c>
    </row>
    <row r="31" spans="1:5" x14ac:dyDescent="0.25">
      <c r="A31" s="8">
        <v>6</v>
      </c>
      <c r="B31" s="7" t="s">
        <v>99</v>
      </c>
      <c r="C31" s="6">
        <v>5264</v>
      </c>
      <c r="D31" s="3" t="s">
        <v>5</v>
      </c>
      <c r="E31" s="6">
        <v>3.5</v>
      </c>
    </row>
    <row r="32" spans="1:5" x14ac:dyDescent="0.25">
      <c r="A32" s="8">
        <v>6</v>
      </c>
      <c r="B32" s="7" t="s">
        <v>100</v>
      </c>
      <c r="C32" s="6">
        <v>867.5</v>
      </c>
      <c r="D32" s="3" t="s">
        <v>5</v>
      </c>
      <c r="E32" s="6">
        <v>0.5</v>
      </c>
    </row>
    <row r="33" spans="1:5" x14ac:dyDescent="0.25">
      <c r="A33" s="8">
        <v>6</v>
      </c>
      <c r="B33" s="7" t="s">
        <v>101</v>
      </c>
      <c r="C33" s="6">
        <v>168.9</v>
      </c>
      <c r="D33" s="3" t="s">
        <v>5</v>
      </c>
      <c r="E33" s="6">
        <v>0.3</v>
      </c>
    </row>
    <row r="34" spans="1:5" x14ac:dyDescent="0.25">
      <c r="A34" s="8">
        <v>12</v>
      </c>
      <c r="B34" s="7" t="s">
        <v>102</v>
      </c>
      <c r="C34" s="6">
        <v>21057.119999999999</v>
      </c>
      <c r="D34" s="3" t="s">
        <v>4</v>
      </c>
      <c r="E34" s="6">
        <v>26321.4</v>
      </c>
    </row>
    <row r="35" spans="1:5" x14ac:dyDescent="0.25">
      <c r="A35" s="8">
        <v>12</v>
      </c>
      <c r="B35" s="7" t="s">
        <v>103</v>
      </c>
      <c r="C35" s="6">
        <v>23689.8</v>
      </c>
      <c r="D35" s="3" t="s">
        <v>4</v>
      </c>
      <c r="E35" s="6">
        <v>26322</v>
      </c>
    </row>
    <row r="36" spans="1:5" x14ac:dyDescent="0.25">
      <c r="A36" s="8">
        <v>11</v>
      </c>
      <c r="B36" s="7" t="s">
        <v>104</v>
      </c>
      <c r="C36" s="6">
        <v>6054.06</v>
      </c>
      <c r="D36" s="3" t="s">
        <v>4</v>
      </c>
      <c r="E36" s="6">
        <v>26322</v>
      </c>
    </row>
    <row r="37" spans="1:5" x14ac:dyDescent="0.25">
      <c r="A37" s="8">
        <v>11</v>
      </c>
      <c r="B37" s="7" t="s">
        <v>105</v>
      </c>
      <c r="C37" s="6">
        <v>5528.88</v>
      </c>
      <c r="D37" s="3" t="s">
        <v>4</v>
      </c>
      <c r="E37" s="6">
        <v>26328</v>
      </c>
    </row>
    <row r="38" spans="1:5" x14ac:dyDescent="0.25">
      <c r="A38" s="8">
        <v>2</v>
      </c>
      <c r="B38" s="7" t="s">
        <v>106</v>
      </c>
      <c r="C38" s="6">
        <v>37128.25</v>
      </c>
      <c r="D38" s="3" t="s">
        <v>4</v>
      </c>
      <c r="E38" s="6">
        <v>23351.1</v>
      </c>
    </row>
    <row r="39" spans="1:5" x14ac:dyDescent="0.25">
      <c r="A39" s="8">
        <v>2</v>
      </c>
      <c r="B39" s="7" t="s">
        <v>107</v>
      </c>
      <c r="C39" s="6">
        <v>43694.52</v>
      </c>
      <c r="D39" s="3" t="s">
        <v>4</v>
      </c>
      <c r="E39" s="6">
        <v>26322</v>
      </c>
    </row>
    <row r="40" spans="1:5" x14ac:dyDescent="0.25">
      <c r="A40" s="8">
        <v>14</v>
      </c>
      <c r="B40" s="7" t="s">
        <v>108</v>
      </c>
      <c r="C40" s="6">
        <v>63416.29</v>
      </c>
      <c r="D40" s="3" t="s">
        <v>4</v>
      </c>
      <c r="E40" s="6">
        <v>25884.2</v>
      </c>
    </row>
    <row r="41" spans="1:5" x14ac:dyDescent="0.25">
      <c r="A41" s="8">
        <v>14</v>
      </c>
      <c r="B41" s="7" t="s">
        <v>109</v>
      </c>
      <c r="C41" s="6">
        <v>57681.72</v>
      </c>
      <c r="D41" s="3" t="s">
        <v>4</v>
      </c>
      <c r="E41" s="6">
        <v>23543.56</v>
      </c>
    </row>
    <row r="42" spans="1:5" x14ac:dyDescent="0.25">
      <c r="A42" s="8">
        <v>1</v>
      </c>
      <c r="B42" s="7" t="s">
        <v>110</v>
      </c>
      <c r="C42" s="6">
        <v>98968.46</v>
      </c>
      <c r="D42" s="3" t="s">
        <v>4</v>
      </c>
      <c r="E42" s="6">
        <v>26321.4</v>
      </c>
    </row>
    <row r="43" spans="1:5" x14ac:dyDescent="0.25">
      <c r="A43" s="8">
        <v>1</v>
      </c>
      <c r="B43" s="7" t="s">
        <v>111</v>
      </c>
      <c r="C43" s="6">
        <v>103971.9</v>
      </c>
      <c r="D43" s="3" t="s">
        <v>4</v>
      </c>
      <c r="E43" s="6">
        <v>26322</v>
      </c>
    </row>
    <row r="44" spans="1:5" x14ac:dyDescent="0.25">
      <c r="A44" s="8">
        <v>6</v>
      </c>
      <c r="B44" s="7" t="s">
        <v>32</v>
      </c>
      <c r="C44" s="6">
        <v>342.68</v>
      </c>
      <c r="D44" s="3" t="s">
        <v>81</v>
      </c>
      <c r="E44" s="6">
        <v>2</v>
      </c>
    </row>
    <row r="45" spans="1:5" x14ac:dyDescent="0.25">
      <c r="A45" s="8">
        <v>10</v>
      </c>
      <c r="B45" s="7" t="s">
        <v>112</v>
      </c>
      <c r="C45" s="6">
        <v>204.7</v>
      </c>
      <c r="D45" s="3" t="s">
        <v>5</v>
      </c>
      <c r="E45" s="6">
        <v>10</v>
      </c>
    </row>
    <row r="46" spans="1:5" x14ac:dyDescent="0.25">
      <c r="A46" s="8">
        <v>4</v>
      </c>
      <c r="B46" s="7" t="s">
        <v>113</v>
      </c>
      <c r="C46" s="6">
        <v>2105.71</v>
      </c>
      <c r="D46" s="3" t="s">
        <v>4</v>
      </c>
      <c r="E46" s="6">
        <v>26321.4</v>
      </c>
    </row>
    <row r="47" spans="1:5" x14ac:dyDescent="0.25">
      <c r="A47" s="8">
        <v>4</v>
      </c>
      <c r="B47" s="7" t="s">
        <v>114</v>
      </c>
      <c r="C47" s="6">
        <v>2368.98</v>
      </c>
      <c r="D47" s="3" t="s">
        <v>4</v>
      </c>
      <c r="E47" s="6">
        <v>26322</v>
      </c>
    </row>
    <row r="48" spans="1:5" x14ac:dyDescent="0.25">
      <c r="A48" s="8">
        <v>4</v>
      </c>
      <c r="B48" s="7" t="s">
        <v>115</v>
      </c>
      <c r="C48" s="6">
        <v>10002.129999999999</v>
      </c>
      <c r="D48" s="3" t="s">
        <v>4</v>
      </c>
      <c r="E48" s="6">
        <v>26321.4</v>
      </c>
    </row>
    <row r="49" spans="1:5" x14ac:dyDescent="0.25">
      <c r="A49" s="8">
        <v>4</v>
      </c>
      <c r="B49" s="7" t="s">
        <v>116</v>
      </c>
      <c r="C49" s="6">
        <v>10002.36</v>
      </c>
      <c r="D49" s="3" t="s">
        <v>4</v>
      </c>
      <c r="E49" s="6">
        <v>26322</v>
      </c>
    </row>
    <row r="50" spans="1:5" x14ac:dyDescent="0.25">
      <c r="A50" s="8">
        <v>6</v>
      </c>
      <c r="B50" s="7" t="s">
        <v>38</v>
      </c>
      <c r="C50" s="6">
        <v>1350.7</v>
      </c>
      <c r="D50" s="3" t="s">
        <v>39</v>
      </c>
      <c r="E50" s="6">
        <v>5</v>
      </c>
    </row>
    <row r="51" spans="1:5" x14ac:dyDescent="0.25">
      <c r="A51" s="8">
        <v>6</v>
      </c>
      <c r="B51" s="7" t="s">
        <v>117</v>
      </c>
      <c r="C51" s="6">
        <v>15538.25</v>
      </c>
      <c r="D51" s="3" t="s">
        <v>30</v>
      </c>
      <c r="E51" s="6">
        <v>25</v>
      </c>
    </row>
    <row r="52" spans="1:5" x14ac:dyDescent="0.25">
      <c r="A52" s="8"/>
      <c r="B52" s="7"/>
      <c r="C52" s="4">
        <v>700631.44999999984</v>
      </c>
      <c r="D52" s="3"/>
      <c r="E52" s="6"/>
    </row>
  </sheetData>
  <autoFilter ref="A3:E5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:E17"/>
    </sheetView>
  </sheetViews>
  <sheetFormatPr defaultRowHeight="15" x14ac:dyDescent="0.25"/>
  <cols>
    <col min="2" max="5" width="13.7109375" customWidth="1"/>
    <col min="6" max="7" width="11.28515625" customWidth="1"/>
    <col min="8" max="8" width="17.5703125" customWidth="1"/>
  </cols>
  <sheetData>
    <row r="1" spans="1:8" ht="16.5" x14ac:dyDescent="0.25">
      <c r="A1" s="64" t="s">
        <v>46</v>
      </c>
      <c r="B1" s="64"/>
      <c r="C1" s="64"/>
      <c r="D1" s="64"/>
      <c r="E1" s="64"/>
      <c r="F1" s="64"/>
      <c r="G1" s="64"/>
      <c r="H1" s="64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s="2" customFormat="1" ht="25.5" x14ac:dyDescent="0.25">
      <c r="A3" s="18" t="s">
        <v>47</v>
      </c>
      <c r="B3" s="61" t="s">
        <v>48</v>
      </c>
      <c r="C3" s="63"/>
      <c r="D3" s="18" t="s">
        <v>49</v>
      </c>
      <c r="E3" s="18" t="s">
        <v>50</v>
      </c>
      <c r="F3" s="18" t="s">
        <v>51</v>
      </c>
      <c r="G3" s="18" t="s">
        <v>52</v>
      </c>
      <c r="H3" s="18" t="s">
        <v>53</v>
      </c>
    </row>
    <row r="4" spans="1:8" x14ac:dyDescent="0.25">
      <c r="A4" s="14" t="s">
        <v>54</v>
      </c>
      <c r="B4" s="15" t="s">
        <v>55</v>
      </c>
      <c r="C4" s="65" t="s">
        <v>56</v>
      </c>
      <c r="D4" s="65"/>
      <c r="E4" s="65"/>
      <c r="F4" s="65"/>
      <c r="G4" s="65"/>
      <c r="H4" s="66"/>
    </row>
    <row r="5" spans="1:8" x14ac:dyDescent="0.25">
      <c r="A5" s="13" t="s">
        <v>57</v>
      </c>
      <c r="B5" s="59" t="s">
        <v>58</v>
      </c>
      <c r="C5" s="60"/>
      <c r="D5" s="16">
        <v>104629.77</v>
      </c>
      <c r="E5" s="16">
        <v>108593.11</v>
      </c>
      <c r="F5" s="17">
        <v>103.79</v>
      </c>
      <c r="G5" s="18" t="s">
        <v>59</v>
      </c>
      <c r="H5" s="18" t="s">
        <v>60</v>
      </c>
    </row>
    <row r="6" spans="1:8" x14ac:dyDescent="0.25">
      <c r="A6" s="13" t="s">
        <v>57</v>
      </c>
      <c r="B6" s="59" t="s">
        <v>58</v>
      </c>
      <c r="C6" s="60"/>
      <c r="D6" s="16">
        <v>106941.33</v>
      </c>
      <c r="E6" s="16">
        <v>149720.51999999999</v>
      </c>
      <c r="F6" s="17">
        <v>140</v>
      </c>
      <c r="G6" s="18" t="s">
        <v>61</v>
      </c>
      <c r="H6" s="18" t="s">
        <v>60</v>
      </c>
    </row>
    <row r="7" spans="1:8" x14ac:dyDescent="0.25">
      <c r="A7" s="13" t="s">
        <v>57</v>
      </c>
      <c r="B7" s="59" t="s">
        <v>58</v>
      </c>
      <c r="C7" s="60"/>
      <c r="D7" s="16">
        <v>106943.49</v>
      </c>
      <c r="E7" s="16">
        <v>102761.25</v>
      </c>
      <c r="F7" s="17">
        <v>96.09</v>
      </c>
      <c r="G7" s="18" t="s">
        <v>62</v>
      </c>
      <c r="H7" s="18" t="s">
        <v>60</v>
      </c>
    </row>
    <row r="8" spans="1:8" x14ac:dyDescent="0.25">
      <c r="A8" s="13" t="s">
        <v>57</v>
      </c>
      <c r="B8" s="59" t="s">
        <v>58</v>
      </c>
      <c r="C8" s="60"/>
      <c r="D8" s="16">
        <v>107142.94</v>
      </c>
      <c r="E8" s="16">
        <v>108480.54</v>
      </c>
      <c r="F8" s="17">
        <v>101.25</v>
      </c>
      <c r="G8" s="18" t="s">
        <v>63</v>
      </c>
      <c r="H8" s="18" t="s">
        <v>60</v>
      </c>
    </row>
    <row r="9" spans="1:8" x14ac:dyDescent="0.25">
      <c r="A9" s="13" t="s">
        <v>57</v>
      </c>
      <c r="B9" s="59" t="s">
        <v>58</v>
      </c>
      <c r="C9" s="60"/>
      <c r="D9" s="16">
        <v>107021.88</v>
      </c>
      <c r="E9" s="16">
        <v>96359.18</v>
      </c>
      <c r="F9" s="17">
        <v>90.04</v>
      </c>
      <c r="G9" s="18" t="s">
        <v>64</v>
      </c>
      <c r="H9" s="18" t="s">
        <v>60</v>
      </c>
    </row>
    <row r="10" spans="1:8" x14ac:dyDescent="0.25">
      <c r="A10" s="13" t="s">
        <v>57</v>
      </c>
      <c r="B10" s="59" t="s">
        <v>58</v>
      </c>
      <c r="C10" s="60"/>
      <c r="D10" s="16">
        <v>107070.63</v>
      </c>
      <c r="E10" s="16">
        <v>105659.73</v>
      </c>
      <c r="F10" s="17">
        <v>98.68</v>
      </c>
      <c r="G10" s="18" t="s">
        <v>65</v>
      </c>
      <c r="H10" s="18" t="s">
        <v>60</v>
      </c>
    </row>
    <row r="11" spans="1:8" x14ac:dyDescent="0.25">
      <c r="A11" s="13" t="s">
        <v>57</v>
      </c>
      <c r="B11" s="59" t="s">
        <v>58</v>
      </c>
      <c r="C11" s="60"/>
      <c r="D11" s="16">
        <v>112298.16</v>
      </c>
      <c r="E11" s="16">
        <v>127444.17</v>
      </c>
      <c r="F11" s="17">
        <v>113.49</v>
      </c>
      <c r="G11" s="18" t="s">
        <v>66</v>
      </c>
      <c r="H11" s="18" t="s">
        <v>60</v>
      </c>
    </row>
    <row r="12" spans="1:8" x14ac:dyDescent="0.25">
      <c r="A12" s="13" t="s">
        <v>57</v>
      </c>
      <c r="B12" s="59" t="s">
        <v>58</v>
      </c>
      <c r="C12" s="60"/>
      <c r="D12" s="16">
        <v>111657.15</v>
      </c>
      <c r="E12" s="16">
        <v>115743.71</v>
      </c>
      <c r="F12" s="17">
        <v>103.66</v>
      </c>
      <c r="G12" s="18" t="s">
        <v>67</v>
      </c>
      <c r="H12" s="18" t="s">
        <v>60</v>
      </c>
    </row>
    <row r="13" spans="1:8" x14ac:dyDescent="0.25">
      <c r="A13" s="13" t="s">
        <v>57</v>
      </c>
      <c r="B13" s="59" t="s">
        <v>58</v>
      </c>
      <c r="C13" s="60"/>
      <c r="D13" s="16">
        <v>111948.63</v>
      </c>
      <c r="E13" s="16">
        <v>115724.35</v>
      </c>
      <c r="F13" s="17">
        <v>103.37</v>
      </c>
      <c r="G13" s="18" t="s">
        <v>68</v>
      </c>
      <c r="H13" s="18" t="s">
        <v>60</v>
      </c>
    </row>
    <row r="14" spans="1:8" x14ac:dyDescent="0.25">
      <c r="A14" s="13" t="s">
        <v>57</v>
      </c>
      <c r="B14" s="59" t="s">
        <v>58</v>
      </c>
      <c r="C14" s="60"/>
      <c r="D14" s="16">
        <v>111326.61</v>
      </c>
      <c r="E14" s="16">
        <v>87576.41</v>
      </c>
      <c r="F14" s="17">
        <v>78.67</v>
      </c>
      <c r="G14" s="18" t="s">
        <v>69</v>
      </c>
      <c r="H14" s="18" t="s">
        <v>60</v>
      </c>
    </row>
    <row r="15" spans="1:8" x14ac:dyDescent="0.25">
      <c r="A15" s="13" t="s">
        <v>57</v>
      </c>
      <c r="B15" s="59" t="s">
        <v>58</v>
      </c>
      <c r="C15" s="60"/>
      <c r="D15" s="16">
        <v>91600.92</v>
      </c>
      <c r="E15" s="16">
        <v>106561.99</v>
      </c>
      <c r="F15" s="17">
        <v>116.33</v>
      </c>
      <c r="G15" s="18" t="s">
        <v>70</v>
      </c>
      <c r="H15" s="18" t="s">
        <v>60</v>
      </c>
    </row>
    <row r="16" spans="1:8" x14ac:dyDescent="0.25">
      <c r="A16" s="13" t="s">
        <v>57</v>
      </c>
      <c r="B16" s="59" t="s">
        <v>58</v>
      </c>
      <c r="C16" s="60"/>
      <c r="D16" s="16">
        <v>111457.79</v>
      </c>
      <c r="E16" s="16">
        <v>120138.96</v>
      </c>
      <c r="F16" s="17">
        <v>107.79</v>
      </c>
      <c r="G16" s="18" t="s">
        <v>71</v>
      </c>
      <c r="H16" s="18" t="s">
        <v>60</v>
      </c>
    </row>
    <row r="17" spans="1:8" x14ac:dyDescent="0.25">
      <c r="A17" s="61" t="s">
        <v>72</v>
      </c>
      <c r="B17" s="62"/>
      <c r="C17" s="63"/>
      <c r="D17" s="19">
        <v>1290039.3</v>
      </c>
      <c r="E17" s="19">
        <v>1344763.92</v>
      </c>
      <c r="F17" s="20">
        <v>104.24</v>
      </c>
      <c r="G17" s="18" t="s">
        <v>54</v>
      </c>
      <c r="H17" s="18" t="s">
        <v>54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Силикатная, д. 11</vt:lpstr>
      <vt:lpstr>Работы 2019</vt:lpstr>
      <vt:lpstr>Справка</vt:lpstr>
      <vt:lpstr>'Силикатная, д. 11'!Область_печати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2018-03-12T06:25:52Z</cp:lastPrinted>
  <dcterms:created xsi:type="dcterms:W3CDTF">2016-03-18T02:51:51Z</dcterms:created>
  <dcterms:modified xsi:type="dcterms:W3CDTF">2020-03-18T04:31:06Z</dcterms:modified>
</cp:coreProperties>
</file>