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ар, д. 14" sheetId="1" r:id="rId1"/>
  </sheets>
  <externalReferences>
    <externalReference r:id="rId2"/>
  </externalReferences>
  <definedNames>
    <definedName name="_xlnm.Print_Area" localSheetId="0">'Украинский бульвар, д. 14'!$A$1:$D$54</definedName>
  </definedNames>
  <calcPr calcId="145621"/>
</workbook>
</file>

<file path=xl/calcChain.xml><?xml version="1.0" encoding="utf-8"?>
<calcChain xmlns="http://schemas.openxmlformats.org/spreadsheetml/2006/main">
  <c r="B15" i="1" l="1"/>
  <c r="B12" i="1"/>
  <c r="B45" i="1"/>
  <c r="B18" i="1"/>
  <c r="B25" i="1"/>
  <c r="B21" i="1" l="1"/>
  <c r="B7" i="1"/>
  <c r="B8" i="1" l="1"/>
  <c r="B10" i="1" l="1"/>
  <c r="B41" i="1"/>
  <c r="B51" i="1" s="1"/>
  <c r="I51" i="1" l="1"/>
  <c r="B52" i="1"/>
  <c r="B53" i="1" l="1"/>
  <c r="B54" i="1" s="1"/>
</calcChain>
</file>

<file path=xl/sharedStrings.xml><?xml version="1.0" encoding="utf-8"?>
<sst xmlns="http://schemas.openxmlformats.org/spreadsheetml/2006/main" count="108" uniqueCount="66">
  <si>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</si>
  <si>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</si>
  <si>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</si>
  <si>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</si>
  <si>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</si>
  <si>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</si>
  <si>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</si>
  <si>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</si>
  <si>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</si>
  <si>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</si>
  <si>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</si>
  <si>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</si>
  <si>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</si>
  <si>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</si>
  <si>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</si>
  <si>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</si>
  <si>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</si>
  <si>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</si>
  <si>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</si>
  <si>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</si>
  <si>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</si>
  <si>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</si>
  <si>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</si>
  <si>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</si>
  <si>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</si>
  <si>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</si>
  <si>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Украинский бульвар, д. 14</t>
  </si>
  <si>
    <t>Доходы по дому:</t>
  </si>
  <si>
    <t>Замена электрической лампы накаливания</t>
  </si>
  <si>
    <t>шт.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</si>
  <si>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</si>
  <si>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</si>
  <si>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</si>
  <si>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</si>
  <si>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</si>
  <si>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</si>
  <si>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</si>
  <si>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</si>
  <si>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</si>
  <si>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Организация мест накоп.ртуть сод-х ламп 3,4 кв. 2020г. К=0,6;0,8;0,85;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</si>
  <si>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</si>
  <si>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</si>
  <si>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</si>
  <si>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</si>
  <si>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Вывоз ТКО 1,2 кв. 2020 г. К=0,6;0,8;0,85;0,9;1</t>
  </si>
  <si>
    <t>Организация мест накоп.ртуть сод-х ламп 1,2 кв. 2020г. К=0,6;0,8;0,89</t>
  </si>
  <si>
    <t>Содержание ДРС 1,2 кв. 2020 г. коэф. 0,8</t>
  </si>
  <si>
    <t>м</t>
  </si>
  <si>
    <t>Содержание ДРС 3,4 кв. 2020 г. коэф.0,8;0,85;0,9;1</t>
  </si>
  <si>
    <t>Уборка МОП 1,2 кв. 2020 г. К=0,8</t>
  </si>
  <si>
    <t>Уборка придомовой территории 1,2 кв. 2020 г. К=0,8</t>
  </si>
  <si>
    <t>Уборка придомовой территории 3,4 кв. 2020 г. К=0,6;0,8</t>
  </si>
  <si>
    <t>Исполнение заявок не связаных с ремонтом</t>
  </si>
  <si>
    <t>Освещение теплового узла</t>
  </si>
  <si>
    <t>узел</t>
  </si>
  <si>
    <t>Закрытие и открытие стояков</t>
  </si>
  <si>
    <t>1 стояк</t>
  </si>
  <si>
    <t>Замена сборок д.15 с устр-м сбросника на вод-х трубах с прим.сварочн.р</t>
  </si>
  <si>
    <t>Отключение отопления</t>
  </si>
  <si>
    <t>Протяжка контактов на электроприборах</t>
  </si>
  <si>
    <t>Смена вентиля, д.32</t>
  </si>
  <si>
    <t>Смена задвижек д.50</t>
  </si>
  <si>
    <t>Смена резьб (для всех диаметров) с применением газосварочных работ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</si>
  <si>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</si>
  <si>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</si>
  <si>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 из водогазопроводных труб д.32 с производством сварочных 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</si>
</sst>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43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43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/>
    <xf numFmtId="49" fontId="0" fillId="0" borderId="11" xfId="0" applyNumberFormat="1" applyFill="1" applyBorder="1"/>
    <xf numFmtId="164" fontId="0" fillId="0" borderId="11" xfId="0" applyNumberFormat="1" applyFill="1" applyBorder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4"/>
  <sheetViews>
    <sheetView tabSelected="1" workbookViewId="0">
      <pane ySplit="3" topLeftCell="A37" activePane="bottomLeft" state="frozen"/>
      <selection pane="bottomLeft" activeCell="J21" sqref="J21"/>
    </sheetView>
  </sheetViews>
  <sheetFormatPr defaultRowHeight="15" x14ac:dyDescent="0.25"/>
  <cols>
    <col min="1" max="1" width="76" style="5" customWidth="1"/>
    <col min="2" max="2" width="19.28515625" style="7" customWidth="1"/>
    <col min="3" max="3" width="12.140625" style="3" customWidth="1"/>
    <col min="4" max="4" width="14.85546875" style="2" customWidth="1"/>
    <col min="5" max="5" width="0" style="1" hidden="1" customWidth="1"/>
    <col min="6" max="8" width="9.140625" style="1"/>
    <col min="9" max="9" width="10" style="1" bestFit="1" customWidth="1"/>
    <col min="10" max="16384" width="9.140625" style="1"/>
  </cols>
  <sheetData>
    <row r="1" spans="1:4" s="6" customFormat="1" ht="53.25" customHeight="1" x14ac:dyDescent="0.25">
      <c r="A1" s="31" t="s">
        <v>5</v>
      </c>
      <c r="B1" s="31"/>
      <c r="C1" s="31"/>
      <c r="D1" s="31"/>
    </row>
    <row r="2" spans="1:4" s="8" customFormat="1" ht="15.75" x14ac:dyDescent="0.25">
      <c r="A2" s="23" t="s">
        <v>26</v>
      </c>
      <c r="B2" s="33" t="s">
        <v>31</v>
      </c>
      <c r="C2" s="33"/>
      <c r="D2" s="33"/>
    </row>
    <row r="3" spans="1:4" ht="57" x14ac:dyDescent="0.25">
      <c r="A3" s="9" t="s">
        <v>2</v>
      </c>
      <c r="B3" s="10" t="s">
        <v>25</v>
      </c>
      <c r="C3" s="11" t="s">
        <v>0</v>
      </c>
      <c r="D3" s="27" t="s">
        <v>1</v>
      </c>
    </row>
    <row r="4" spans="1:4" x14ac:dyDescent="0.25">
      <c r="A4" s="34" t="s">
        <v>27</v>
      </c>
      <c r="B4" s="34"/>
      <c r="C4" s="34"/>
      <c r="D4" s="34"/>
    </row>
    <row r="5" spans="1:4" x14ac:dyDescent="0.25">
      <c r="A5" s="13" t="s">
        <v>32</v>
      </c>
      <c r="B5" s="25">
        <v>80707.990000000005</v>
      </c>
      <c r="C5" s="19" t="s">
        <v>30</v>
      </c>
      <c r="D5" s="12"/>
    </row>
    <row r="6" spans="1:4" x14ac:dyDescent="0.25">
      <c r="A6" s="13" t="s">
        <v>33</v>
      </c>
      <c r="B6" s="25">
        <v>53065.78</v>
      </c>
      <c r="C6" s="19" t="s">
        <v>30</v>
      </c>
      <c r="D6" s="12"/>
    </row>
    <row r="7" spans="1:4" x14ac:dyDescent="0.25">
      <c r="A7" s="13" t="s">
        <v>34</v>
      </c>
      <c r="B7" s="25">
        <f>B6-B5</f>
        <v>-27642.210000000006</v>
      </c>
      <c r="C7" s="19" t="s">
        <v>30</v>
      </c>
      <c r="D7" s="12"/>
    </row>
    <row r="8" spans="1:4" x14ac:dyDescent="0.25">
      <c r="A8" s="14" t="s">
        <v>6</v>
      </c>
      <c r="B8" s="25">
        <f>B9</f>
        <v>0</v>
      </c>
      <c r="C8" s="19" t="s">
        <v>30</v>
      </c>
      <c r="D8" s="12"/>
    </row>
    <row r="9" spans="1:4" x14ac:dyDescent="0.25">
      <c r="A9" s="15" t="s">
        <v>7</v>
      </c>
      <c r="B9" s="26">
        <v>0</v>
      </c>
      <c r="C9" s="17" t="s">
        <v>30</v>
      </c>
      <c r="D9" s="12"/>
    </row>
    <row r="10" spans="1:4" x14ac:dyDescent="0.25">
      <c r="A10" s="16" t="s">
        <v>35</v>
      </c>
      <c r="B10" s="24">
        <f>B5+B8</f>
        <v>80707.990000000005</v>
      </c>
      <c r="C10" s="19" t="s">
        <v>30</v>
      </c>
      <c r="D10" s="18"/>
    </row>
    <row r="11" spans="1:4" x14ac:dyDescent="0.25">
      <c r="A11" s="32" t="s">
        <v>8</v>
      </c>
      <c r="B11" s="32"/>
      <c r="C11" s="32"/>
      <c r="D11" s="32"/>
    </row>
    <row r="12" spans="1:4" ht="15.75" thickBot="1" x14ac:dyDescent="0.3">
      <c r="A12" s="20" t="s">
        <v>9</v>
      </c>
      <c r="B12" s="24">
        <f>B13+B14</f>
        <v>14138.64</v>
      </c>
      <c r="C12" s="19" t="s">
        <v>30</v>
      </c>
      <c r="D12" s="18"/>
    </row>
    <row r="13" spans="1:4" s="28" customFormat="1" ht="15.75" thickBot="1" x14ac:dyDescent="0.3">
      <c r="A13" s="29" t="s">
        <v>36</v>
      </c>
      <c r="B13" s="30">
        <v>6920.4</v>
      </c>
      <c r="C13" s="29" t="s">
        <v>47</v>
      </c>
      <c r="D13" s="30">
        <v>1752</v>
      </c>
    </row>
    <row r="14" spans="1:4" s="28" customFormat="1" ht="15.75" thickBot="1" x14ac:dyDescent="0.3">
      <c r="A14" s="29" t="s">
        <v>37</v>
      </c>
      <c r="B14" s="30">
        <v>7218.24</v>
      </c>
      <c r="C14" s="29" t="s">
        <v>4</v>
      </c>
      <c r="D14" s="30">
        <v>1752</v>
      </c>
    </row>
    <row r="15" spans="1:4" ht="29.25" thickBot="1" x14ac:dyDescent="0.3">
      <c r="A15" s="20" t="s">
        <v>10</v>
      </c>
      <c r="B15" s="24">
        <f>SUM(B16:B17)</f>
        <v>6094.74</v>
      </c>
      <c r="C15" s="19" t="s">
        <v>30</v>
      </c>
      <c r="D15" s="18"/>
    </row>
    <row r="16" spans="1:4" s="28" customFormat="1" ht="15.75" thickBot="1" x14ac:dyDescent="0.3">
      <c r="A16" s="29" t="s">
        <v>49</v>
      </c>
      <c r="B16" s="30">
        <v>2907.49</v>
      </c>
      <c r="C16" s="29" t="s">
        <v>4</v>
      </c>
      <c r="D16" s="30">
        <v>1751.5</v>
      </c>
    </row>
    <row r="17" spans="1:5" s="28" customFormat="1" ht="15.75" thickBot="1" x14ac:dyDescent="0.3">
      <c r="A17" s="29" t="s">
        <v>38</v>
      </c>
      <c r="B17" s="30">
        <v>3187.25</v>
      </c>
      <c r="C17" s="29" t="s">
        <v>4</v>
      </c>
      <c r="D17" s="30">
        <v>1677.5</v>
      </c>
    </row>
    <row r="18" spans="1:5" ht="15.75" thickBot="1" x14ac:dyDescent="0.3">
      <c r="A18" s="20" t="s">
        <v>11</v>
      </c>
      <c r="B18" s="24">
        <f>B19</f>
        <v>1487.41</v>
      </c>
      <c r="C18" s="19" t="s">
        <v>30</v>
      </c>
      <c r="D18" s="21"/>
    </row>
    <row r="19" spans="1:5" s="28" customFormat="1" ht="15.75" thickBot="1" x14ac:dyDescent="0.3">
      <c r="A19" s="29" t="s">
        <v>44</v>
      </c>
      <c r="B19" s="30">
        <v>1487.41</v>
      </c>
      <c r="C19" s="29" t="s">
        <v>12</v>
      </c>
      <c r="D19" s="30">
        <v>23</v>
      </c>
    </row>
    <row r="20" spans="1:5" ht="28.5" x14ac:dyDescent="0.25">
      <c r="A20" s="20" t="s">
        <v>13</v>
      </c>
      <c r="B20" s="24">
        <v>0</v>
      </c>
      <c r="C20" s="19" t="s">
        <v>30</v>
      </c>
      <c r="D20" s="18"/>
    </row>
    <row r="21" spans="1:5" ht="43.5" thickBot="1" x14ac:dyDescent="0.3">
      <c r="A21" s="20" t="s">
        <v>14</v>
      </c>
      <c r="B21" s="24">
        <f>SUM(B22:B24)</f>
        <v>2212.7799999999997</v>
      </c>
      <c r="C21" s="19" t="s">
        <v>30</v>
      </c>
      <c r="D21" s="22"/>
    </row>
    <row r="22" spans="1:5" s="28" customFormat="1" ht="15.75" thickBot="1" x14ac:dyDescent="0.3">
      <c r="A22" s="29" t="s">
        <v>28</v>
      </c>
      <c r="B22" s="30">
        <v>79.400000000000006</v>
      </c>
      <c r="C22" s="29" t="s">
        <v>29</v>
      </c>
      <c r="D22" s="30">
        <v>1</v>
      </c>
    </row>
    <row r="23" spans="1:5" s="28" customFormat="1" ht="15.75" thickBot="1" x14ac:dyDescent="0.3">
      <c r="A23" s="29" t="s">
        <v>52</v>
      </c>
      <c r="B23" s="30">
        <v>232.36</v>
      </c>
      <c r="C23" s="29" t="s">
        <v>29</v>
      </c>
      <c r="D23" s="30">
        <v>1</v>
      </c>
    </row>
    <row r="24" spans="1:5" s="28" customFormat="1" ht="15.75" thickBot="1" x14ac:dyDescent="0.3">
      <c r="A24" s="29" t="s">
        <v>53</v>
      </c>
      <c r="B24" s="30">
        <v>1901.02</v>
      </c>
      <c r="C24" s="29" t="s">
        <v>54</v>
      </c>
      <c r="D24" s="30">
        <v>1</v>
      </c>
    </row>
    <row r="25" spans="1:5" ht="43.5" thickBot="1" x14ac:dyDescent="0.3">
      <c r="A25" s="20" t="s">
        <v>15</v>
      </c>
      <c r="B25" s="24">
        <f>SUM(B26:B35)</f>
        <v>33427.520000000004</v>
      </c>
      <c r="C25" s="19" t="s">
        <v>30</v>
      </c>
      <c r="D25" s="18"/>
      <c r="E25" s="4" t="s">
        <v>3</v>
      </c>
    </row>
    <row r="26" spans="1:5" s="28" customFormat="1" ht="15.75" thickBot="1" x14ac:dyDescent="0.3">
      <c r="A26" s="29" t="s">
        <v>55</v>
      </c>
      <c r="B26" s="30">
        <v>1618.72</v>
      </c>
      <c r="C26" s="29" t="s">
        <v>56</v>
      </c>
      <c r="D26" s="30">
        <v>2</v>
      </c>
    </row>
    <row r="27" spans="1:5" s="28" customFormat="1" ht="15.75" thickBot="1" x14ac:dyDescent="0.3">
      <c r="A27" s="29" t="s">
        <v>57</v>
      </c>
      <c r="B27" s="30">
        <v>4435.8</v>
      </c>
      <c r="C27" s="29" t="s">
        <v>29</v>
      </c>
      <c r="D27" s="30">
        <v>6</v>
      </c>
    </row>
    <row r="28" spans="1:5" s="28" customFormat="1" ht="15.75" thickBot="1" x14ac:dyDescent="0.3">
      <c r="A28" s="29" t="s">
        <v>58</v>
      </c>
      <c r="B28" s="30">
        <v>1117.43</v>
      </c>
      <c r="C28" s="29" t="s">
        <v>29</v>
      </c>
      <c r="D28" s="30">
        <v>1</v>
      </c>
    </row>
    <row r="29" spans="1:5" s="28" customFormat="1" ht="15.75" thickBot="1" x14ac:dyDescent="0.3">
      <c r="A29" s="29" t="s">
        <v>59</v>
      </c>
      <c r="B29" s="30">
        <v>464.72</v>
      </c>
      <c r="C29" s="29" t="s">
        <v>29</v>
      </c>
      <c r="D29" s="30">
        <v>2</v>
      </c>
    </row>
    <row r="30" spans="1:5" s="28" customFormat="1" ht="15.75" thickBot="1" x14ac:dyDescent="0.3">
      <c r="A30" s="29" t="s">
        <v>60</v>
      </c>
      <c r="B30" s="30">
        <v>954.41</v>
      </c>
      <c r="C30" s="29" t="s">
        <v>29</v>
      </c>
      <c r="D30" s="30">
        <v>1</v>
      </c>
    </row>
    <row r="31" spans="1:5" s="28" customFormat="1" ht="15.75" thickBot="1" x14ac:dyDescent="0.3">
      <c r="A31" s="29" t="s">
        <v>61</v>
      </c>
      <c r="B31" s="30">
        <v>14429.2</v>
      </c>
      <c r="C31" s="29" t="s">
        <v>29</v>
      </c>
      <c r="D31" s="30">
        <v>4</v>
      </c>
    </row>
    <row r="32" spans="1:5" s="28" customFormat="1" ht="15.75" thickBot="1" x14ac:dyDescent="0.3">
      <c r="A32" s="29" t="s">
        <v>62</v>
      </c>
      <c r="B32" s="30">
        <v>7753.98</v>
      </c>
      <c r="C32" s="29" t="s">
        <v>29</v>
      </c>
      <c r="D32" s="30">
        <v>6</v>
      </c>
    </row>
    <row r="33" spans="1:4" s="28" customFormat="1" ht="15.75" thickBot="1" x14ac:dyDescent="0.3">
      <c r="A33" s="29" t="s">
        <v>63</v>
      </c>
      <c r="B33" s="30">
        <v>455.6</v>
      </c>
      <c r="C33" s="29" t="s">
        <v>29</v>
      </c>
      <c r="D33" s="30">
        <v>0.5</v>
      </c>
    </row>
    <row r="34" spans="1:4" s="28" customFormat="1" ht="15.75" thickBot="1" x14ac:dyDescent="0.3">
      <c r="A34" s="29" t="s">
        <v>64</v>
      </c>
      <c r="B34" s="30">
        <v>1863.16</v>
      </c>
      <c r="C34" s="29" t="s">
        <v>29</v>
      </c>
      <c r="D34" s="30">
        <v>2</v>
      </c>
    </row>
    <row r="35" spans="1:4" s="28" customFormat="1" ht="15.75" thickBot="1" x14ac:dyDescent="0.3">
      <c r="A35" s="29" t="s">
        <v>65</v>
      </c>
      <c r="B35" s="30">
        <v>334.5</v>
      </c>
      <c r="C35" s="29" t="s">
        <v>47</v>
      </c>
      <c r="D35" s="30">
        <v>0.5</v>
      </c>
    </row>
    <row r="36" spans="1:4" ht="28.5" x14ac:dyDescent="0.25">
      <c r="A36" s="20" t="s">
        <v>16</v>
      </c>
      <c r="B36" s="24">
        <v>0</v>
      </c>
      <c r="C36" s="19" t="s">
        <v>30</v>
      </c>
      <c r="D36" s="18"/>
    </row>
    <row r="37" spans="1:4" ht="28.5" x14ac:dyDescent="0.25">
      <c r="A37" s="20" t="s">
        <v>17</v>
      </c>
      <c r="B37" s="24">
        <v>0</v>
      </c>
      <c r="C37" s="19" t="s">
        <v>30</v>
      </c>
      <c r="D37" s="18"/>
    </row>
    <row r="38" spans="1:4" x14ac:dyDescent="0.25">
      <c r="A38" s="20" t="s">
        <v>18</v>
      </c>
      <c r="B38" s="24">
        <v>0</v>
      </c>
      <c r="C38" s="19" t="s">
        <v>30</v>
      </c>
      <c r="D38" s="18"/>
    </row>
    <row r="39" spans="1:4" ht="28.5" x14ac:dyDescent="0.25">
      <c r="A39" s="20" t="s">
        <v>19</v>
      </c>
      <c r="B39" s="24">
        <v>0</v>
      </c>
      <c r="C39" s="19" t="s">
        <v>30</v>
      </c>
      <c r="D39" s="18"/>
    </row>
    <row r="40" spans="1:4" ht="28.5" x14ac:dyDescent="0.25">
      <c r="A40" s="20" t="s">
        <v>20</v>
      </c>
      <c r="B40" s="24">
        <v>0</v>
      </c>
      <c r="C40" s="19" t="s">
        <v>30</v>
      </c>
      <c r="D40" s="18"/>
    </row>
    <row r="41" spans="1:4" ht="29.25" thickBot="1" x14ac:dyDescent="0.3">
      <c r="A41" s="20" t="s">
        <v>21</v>
      </c>
      <c r="B41" s="24">
        <f>B42+B43</f>
        <v>3258.7200000000003</v>
      </c>
      <c r="C41" s="19" t="s">
        <v>30</v>
      </c>
      <c r="D41" s="18"/>
    </row>
    <row r="42" spans="1:4" s="28" customFormat="1" ht="15.75" thickBot="1" x14ac:dyDescent="0.3">
      <c r="A42" s="29" t="s">
        <v>46</v>
      </c>
      <c r="B42" s="30">
        <v>1576.8</v>
      </c>
      <c r="C42" s="29" t="s">
        <v>47</v>
      </c>
      <c r="D42" s="30">
        <v>1752</v>
      </c>
    </row>
    <row r="43" spans="1:4" s="28" customFormat="1" ht="15.75" thickBot="1" x14ac:dyDescent="0.3">
      <c r="A43" s="29" t="s">
        <v>48</v>
      </c>
      <c r="B43" s="30">
        <v>1681.92</v>
      </c>
      <c r="C43" s="29" t="s">
        <v>4</v>
      </c>
      <c r="D43" s="30">
        <v>1752</v>
      </c>
    </row>
    <row r="44" spans="1:4" ht="28.5" x14ac:dyDescent="0.25">
      <c r="A44" s="20" t="s">
        <v>22</v>
      </c>
      <c r="B44" s="24">
        <v>0</v>
      </c>
      <c r="C44" s="19" t="s">
        <v>30</v>
      </c>
      <c r="D44" s="18"/>
    </row>
    <row r="45" spans="1:4" ht="43.5" thickBot="1" x14ac:dyDescent="0.3">
      <c r="A45" s="20" t="s">
        <v>23</v>
      </c>
      <c r="B45" s="24">
        <f>SUM(B46:B49)</f>
        <v>8656.65</v>
      </c>
      <c r="C45" s="19" t="s">
        <v>30</v>
      </c>
      <c r="D45" s="18"/>
    </row>
    <row r="46" spans="1:4" s="28" customFormat="1" ht="15.75" thickBot="1" x14ac:dyDescent="0.3">
      <c r="A46" s="29" t="s">
        <v>45</v>
      </c>
      <c r="B46" s="30">
        <v>29.78</v>
      </c>
      <c r="C46" s="29" t="s">
        <v>4</v>
      </c>
      <c r="D46" s="30">
        <v>1752</v>
      </c>
    </row>
    <row r="47" spans="1:4" s="28" customFormat="1" ht="15.75" thickBot="1" x14ac:dyDescent="0.3">
      <c r="A47" s="29" t="s">
        <v>39</v>
      </c>
      <c r="B47" s="30">
        <v>29.78</v>
      </c>
      <c r="C47" s="29" t="s">
        <v>4</v>
      </c>
      <c r="D47" s="30">
        <v>1752</v>
      </c>
    </row>
    <row r="48" spans="1:4" s="28" customFormat="1" ht="15.75" thickBot="1" x14ac:dyDescent="0.3">
      <c r="A48" s="29" t="s">
        <v>50</v>
      </c>
      <c r="B48" s="30">
        <v>4239.7299999999996</v>
      </c>
      <c r="C48" s="29" t="s">
        <v>4</v>
      </c>
      <c r="D48" s="30">
        <v>1730.5</v>
      </c>
    </row>
    <row r="49" spans="1:9" s="28" customFormat="1" ht="15.75" thickBot="1" x14ac:dyDescent="0.3">
      <c r="A49" s="29" t="s">
        <v>51</v>
      </c>
      <c r="B49" s="30">
        <v>4357.3599999999997</v>
      </c>
      <c r="C49" s="29" t="s">
        <v>4</v>
      </c>
      <c r="D49" s="30">
        <v>1584.5</v>
      </c>
    </row>
    <row r="50" spans="1:9" x14ac:dyDescent="0.25">
      <c r="A50" s="20" t="s">
        <v>24</v>
      </c>
      <c r="B50" s="24">
        <v>0</v>
      </c>
      <c r="C50" s="19" t="s">
        <v>30</v>
      </c>
      <c r="D50" s="18"/>
    </row>
    <row r="51" spans="1:9" x14ac:dyDescent="0.25">
      <c r="A51" s="16" t="s">
        <v>40</v>
      </c>
      <c r="B51" s="24">
        <f>B12+B15+B18+B20+B21+B25+B36+B37+B38+B39+B40+B41+B44+B45</f>
        <v>69276.459999999992</v>
      </c>
      <c r="C51" s="19" t="s">
        <v>30</v>
      </c>
      <c r="D51" s="18"/>
      <c r="I51" s="1" t="e">
        <f>B51='[1]Работы 2020'!C20</f>
        <v>#REF!</v>
      </c>
    </row>
    <row r="52" spans="1:9" x14ac:dyDescent="0.25">
      <c r="A52" s="16" t="s">
        <v>41</v>
      </c>
      <c r="B52" s="24">
        <f>B51*1.2+B50</f>
        <v>83131.751999999993</v>
      </c>
      <c r="C52" s="19" t="s">
        <v>30</v>
      </c>
      <c r="D52" s="18"/>
    </row>
    <row r="53" spans="1:9" x14ac:dyDescent="0.25">
      <c r="A53" s="16" t="s">
        <v>42</v>
      </c>
      <c r="B53" s="24">
        <f>B5+B8-B52</f>
        <v>-2423.7619999999879</v>
      </c>
      <c r="C53" s="19" t="s">
        <v>30</v>
      </c>
      <c r="D53" s="18"/>
    </row>
    <row r="54" spans="1:9" ht="28.5" x14ac:dyDescent="0.25">
      <c r="A54" s="20" t="s">
        <v>43</v>
      </c>
      <c r="B54" s="24">
        <f>B53+B7</f>
        <v>-30065.971999999994</v>
      </c>
      <c r="C54" s="19" t="s">
        <v>30</v>
      </c>
      <c r="D54" s="18"/>
    </row>
  </sheetData>
  <sheetProtection formatCells="0" formatColumns="0" formatRows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14</vt:lpstr>
      <vt:lpstr>'Украинский бульвар, д. 14'!Область_печати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2019-01-30T23:08:09Z</cp:lastPrinted>
  <dcterms:created xsi:type="dcterms:W3CDTF">2016-03-18T02:51:51Z</dcterms:created>
  <dcterms:modified xsi:type="dcterms:W3CDTF">2021-03-03T02:35:23Z</dcterms:modified>
</cp:coreProperties>
</file>