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210"/>
  </bookViews>
  <sheets>
    <sheet name="Юности, д. 1" sheetId="1" r:id="rId1"/>
    <sheet name="Работа 2019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'Работа 2019'!$A$3:$E$40</definedName>
    <definedName name="_xlnm.Print_Area" localSheetId="0">'Юности, д. 1'!$A$1:$E$81</definedName>
  </definedNames>
  <calcPr calcId="145621"/>
</workbook>
</file>

<file path=xl/calcChain.xml><?xml version="1.0" encoding="utf-8"?>
<calcChain xmlns="http://schemas.openxmlformats.org/spreadsheetml/2006/main">
  <c r="B11" i="1" l="1"/>
  <c r="B69" i="1" l="1"/>
  <c r="B7" i="1" l="1"/>
  <c r="B65" i="1" l="1"/>
  <c r="B62" i="1"/>
  <c r="B39" i="1"/>
  <c r="B28" i="1"/>
  <c r="B21" i="1"/>
  <c r="B19" i="1"/>
  <c r="B16" i="1"/>
  <c r="B13" i="1"/>
  <c r="B78" i="1" l="1"/>
  <c r="H78" i="1" s="1"/>
  <c r="B77" i="1" l="1"/>
  <c r="B10" i="1"/>
  <c r="B8" i="1" s="1"/>
  <c r="B76" i="1" l="1"/>
  <c r="B79" i="1" s="1"/>
  <c r="B80" i="1" l="1"/>
  <c r="B81" i="1" s="1"/>
</calcChain>
</file>

<file path=xl/sharedStrings.xml><?xml version="1.0" encoding="utf-8"?>
<sst xmlns="http://schemas.openxmlformats.org/spreadsheetml/2006/main" count="303" uniqueCount="165">
  <si>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</si>
  <si>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</si>
  <si>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</si>
  <si>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</si>
  <si>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</si>
  <si>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</si>
  <si>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</si>
  <si>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</si>
  <si>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</si>
  <si>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</si>
  <si>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</si>
  <si>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</si>
  <si>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</si>
  <si>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</si>
  <si>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</si>
  <si>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</si>
  <si>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</si>
  <si>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</si>
  <si>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</si>
  <si>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</si>
  <si>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</si>
  <si>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</si>
  <si>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</si>
  <si>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</si>
  <si>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</si>
  <si>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</si>
  <si>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</si>
  <si>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</si>
  <si>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</si>
  <si>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</si>
  <si>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осмотр подвала</t>
  </si>
  <si>
    <t>раз</t>
  </si>
  <si>
    <t>1 стояк</t>
  </si>
  <si>
    <t>Адрес: Юности, д. 1</t>
  </si>
  <si>
    <t>Доходы по дому:</t>
  </si>
  <si>
    <t>Наименование работ</t>
  </si>
  <si>
    <t>Сумма</t>
  </si>
  <si>
    <t>Ед.изм</t>
  </si>
  <si>
    <t>Кол-во</t>
  </si>
  <si>
    <t>Закрытие и открытие стояков</t>
  </si>
  <si>
    <t>Очистка канализационной сети</t>
  </si>
  <si>
    <t>Смена труб канализации д. 100</t>
  </si>
  <si>
    <t>сброс воздуха с системы отопления</t>
  </si>
  <si>
    <t>ПАО "Сбербанк России"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</si>
  <si>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</si>
  <si>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</si>
  <si>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</si>
  <si>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</si>
  <si>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</si>
  <si>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</si>
  <si>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</si>
  <si>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</si>
  <si>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</si>
  <si>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</si>
  <si>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</si>
  <si>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</si>
  <si>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</si>
  <si>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</si>
  <si>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</si>
  <si>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</si>
  <si>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</si>
  <si>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</si>
  <si>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</si>
  <si>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</si>
  <si>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</si>
  <si>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</si>
  <si>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</si>
  <si>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</si>
  <si>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</si>
  <si>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</si>
  <si>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</si>
  <si>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</si>
  <si>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д.1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</si>
  <si>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</si>
  <si>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</si>
  <si>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</si>
  <si>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</si>
  <si>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Организация мест накоп.ртуть сод-х ламп 3,4 кв. 20</t>
  </si>
  <si>
    <t>Освещение теплового узла</t>
  </si>
  <si>
    <t>узел</t>
  </si>
  <si>
    <t>Осмотр подвала</t>
  </si>
  <si>
    <t>1 дом</t>
  </si>
  <si>
    <t>Промывка водоподогревателя</t>
  </si>
  <si>
    <t>шт.</t>
  </si>
  <si>
    <t>Смена стекл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</si>
  <si>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</si>
  <si>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</si>
  <si>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</si>
  <si>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</si>
  <si>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</si>
  <si>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</si>
  <si>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</si>
  <si>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</si>
  <si>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</si>
  <si>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</si>
  <si>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Устранение свищей хомутами</t>
  </si>
  <si>
    <t>ремонт задвижек д.80</t>
  </si>
  <si>
    <t>санитарная обрезка сухих вершин  и веток  деревьев</t>
  </si>
  <si>
    <t>сброс воздуха со стояков отопления</t>
  </si>
  <si>
    <t>утепление теплового узла</t>
  </si>
  <si>
    <t>Общий итог</t>
  </si>
  <si>
    <t>№ раб</t>
  </si>
  <si>
    <t>Гор. вода потр.при содер.общего имущ-ва  в МКД 1,2 кв. 2019 г</t>
  </si>
  <si>
    <t>Гор. вода потр.при содер.общего имущ-ва  в МКД 3,4 кв. 2019 г</t>
  </si>
  <si>
    <t>Хол.вода потр.при содер.общ.имущ. в МКД 1,2 кв.2019 г</t>
  </si>
  <si>
    <t>Хол.вода потр.при содер.общ.имущ. в МКД 3,4 кв.2019 г</t>
  </si>
  <si>
    <t>Электрическая энергия потр.при содержании общего имущ.МКД 1,2 кв. 2019 г</t>
  </si>
  <si>
    <t>Электрическая энергия потр.при содержании общего имущ.МКД 3,4 кв. 2019 г</t>
  </si>
  <si>
    <t>руб.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</si>
  <si>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</si>
  <si>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</si>
  <si>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</si>
  <si>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</si>
  <si>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</si>
  <si>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</si>
  <si>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</si>
  <si>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</si>
  <si>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</si>
  <si>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</si>
  <si>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</si>
  <si>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</si>
  <si>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</si>
  <si>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</si>
  <si>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</si>
  <si>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</si>
  <si>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</si>
  <si>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</si>
  <si>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</si>
  <si>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Ремонт детской горки</t>
  </si>
  <si>
    <t>Ремонт штакетного забора</t>
  </si>
  <si>
    <t>Закрытие/открытие стояков водоснабжения с использованием  а/м газель</t>
  </si>
  <si>
    <t>Замена калача водоподогревателя</t>
  </si>
  <si>
    <t>Замена стояка кнс</t>
  </si>
  <si>
    <t>стояк</t>
  </si>
  <si>
    <t>Осмотр сантех. оборудования</t>
  </si>
  <si>
    <t>Подготовка теплового узла к эксплуатации</t>
  </si>
  <si>
    <t>Ремонт вентелей до 32 д.</t>
  </si>
  <si>
    <t>Сброс воздуха со стояков отопления с использованием а/м газель</t>
  </si>
  <si>
    <t>Смена вентиля до 20 мм</t>
  </si>
  <si>
    <t>Чистка врезки</t>
  </si>
  <si>
    <t>Чистка фильтра</t>
  </si>
  <si>
    <t>замена тройника</t>
  </si>
  <si>
    <t>осмотр сантехоборудования</t>
  </si>
  <si>
    <t>покраска, изоляция труб отопления</t>
  </si>
  <si>
    <t>дом</t>
  </si>
  <si>
    <t>Замена электропроводки</t>
  </si>
  <si>
    <t>Мелкий ремонт метал.кровли с использованием мастики</t>
  </si>
  <si>
    <t>1 место</t>
  </si>
  <si>
    <t>Ремонт межпанельных швов вилатерм</t>
  </si>
  <si>
    <t>Ремонт межпанельных швов монтажной пеной с использованием автовышки</t>
  </si>
  <si>
    <t>Смена дверных приборов(ручки, шарниров)</t>
  </si>
  <si>
    <t>100 шт</t>
  </si>
  <si>
    <t>Установка ручки дверной на металлическую дверь</t>
  </si>
  <si>
    <t>Устройство герметичной перегородки</t>
  </si>
  <si>
    <t>ремонт электрощитов</t>
  </si>
  <si>
    <t>снятие температурных параметров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</si>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</sst>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&quot; &quot;##0.00_-;\-* #&quot; &quot;##0.00_-;_-* &quot;-&quot;??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7" fillId="0" borderId="2" xfId="1" applyFont="1" applyFill="1" applyBorder="1" applyAlignment="1" applyProtection="1">
      <alignment horizontal="center" vertic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2" xfId="0" applyFill="1" applyBorder="1" applyAlignment="1">
      <alignment horizontal="center"/>
    </xf>
    <xf numFmtId="4" fontId="0" fillId="33" borderId="2" xfId="0" applyNumberFormat="1" applyFill="1" applyBorder="1"/>
    <xf numFmtId="4" fontId="0" fillId="0" borderId="2" xfId="0" applyNumberFormat="1" applyFill="1" applyBorder="1"/>
    <xf numFmtId="0" fontId="9" fillId="33" borderId="2" xfId="0" applyFont="1" applyFill="1" applyBorder="1"/>
    <xf numFmtId="0" fontId="0" fillId="0" borderId="2" xfId="0" applyFill="1" applyBorder="1"/>
    <xf numFmtId="4" fontId="9" fillId="33" borderId="2" xfId="0" applyNumberFormat="1" applyFont="1" applyFill="1" applyBorder="1" applyAlignment="1">
      <alignment horizontal="center" vertical="center" wrapText="1"/>
    </xf>
    <xf numFmtId="0" fontId="9" fillId="33" borderId="2" xfId="0" applyFont="1" applyFill="1" applyBorder="1" applyAlignment="1">
      <alignment horizontal="center"/>
    </xf>
    <xf numFmtId="0" fontId="9" fillId="33" borderId="2" xfId="0" applyFont="1" applyFill="1" applyBorder="1" applyAlignment="1">
      <alignment horizontal="center" vertical="center" wrapText="1"/>
    </xf>
    <xf numFmtId="0" fontId="0" fillId="33" borderId="2" xfId="0" applyFill="1" applyBorder="1"/>
    <xf numFmtId="0" fontId="0" fillId="33" borderId="2" xfId="0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/>
    </xf>
    <xf numFmtId="4" fontId="27" fillId="0" borderId="2" xfId="1" applyNumberFormat="1" applyFont="1" applyFill="1" applyBorder="1" applyAlignment="1">
      <alignment horizontal="right" vertical="center" wrapText="1"/>
    </xf>
    <xf numFmtId="0" fontId="27" fillId="0" borderId="2" xfId="2" applyFont="1" applyFill="1" applyBorder="1" applyAlignment="1">
      <alignment horizontal="left" vertical="center"/>
    </xf>
    <xf numFmtId="0" fontId="0" fillId="0" borderId="0" xfId="0" applyFill="1"/>
    <xf numFmtId="0" fontId="8" fillId="0" borderId="2" xfId="0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102;&#1085;&#1086;&#1089;&#1090;&#108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B55">
            <v>788162.99000000011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1"/>
  <sheetViews>
    <sheetView tabSelected="1" workbookViewId="0">
      <pane ySplit="3" topLeftCell="A19" activePane="bottomLeft" state="frozen"/>
      <selection pane="bottomLeft" activeCell="A12" sqref="A12:D12"/>
    </sheetView>
  </sheetViews>
  <sheetFormatPr defaultRowHeight="15" x14ac:dyDescent="0.25"/>
  <cols>
    <col min="1" max="1" width="72.42578125" style="6" customWidth="1"/>
    <col min="2" max="2" width="17.28515625" style="9" customWidth="1"/>
    <col min="3" max="3" width="11.28515625" style="9" customWidth="1"/>
    <col min="4" max="4" width="16.140625" style="12" customWidth="1"/>
    <col min="5" max="5" width="0" style="1" hidden="1" customWidth="1"/>
    <col min="6" max="7" width="9.140625" style="1"/>
    <col min="8" max="8" width="10.5703125" style="1" customWidth="1"/>
    <col min="9" max="16384" width="9.140625" style="1"/>
  </cols>
  <sheetData>
    <row r="1" spans="1:4" ht="47.25" customHeight="1" x14ac:dyDescent="0.25">
      <c r="A1" s="48" t="s">
        <v>0</v>
      </c>
      <c r="B1" s="48"/>
      <c r="C1" s="48"/>
      <c r="D1" s="48"/>
    </row>
    <row r="2" spans="1:4" x14ac:dyDescent="0.25">
      <c r="A2" s="4" t="s">
        <v>33</v>
      </c>
      <c r="B2" s="50" t="s">
        <v>156</v>
      </c>
      <c r="C2" s="50"/>
      <c r="D2" s="50"/>
    </row>
    <row r="3" spans="1:4" ht="57" x14ac:dyDescent="0.25">
      <c r="A3" s="3" t="s">
        <v>1</v>
      </c>
      <c r="B3" s="10" t="s">
        <v>29</v>
      </c>
      <c r="C3" s="7" t="s">
        <v>2</v>
      </c>
      <c r="D3" s="10" t="s">
        <v>3</v>
      </c>
    </row>
    <row r="4" spans="1:4" x14ac:dyDescent="0.25">
      <c r="A4" s="51" t="s">
        <v>34</v>
      </c>
      <c r="B4" s="51"/>
      <c r="C4" s="51"/>
      <c r="D4" s="51"/>
    </row>
    <row r="5" spans="1:4" x14ac:dyDescent="0.25">
      <c r="A5" s="3" t="s">
        <v>157</v>
      </c>
      <c r="B5" s="27">
        <v>815871.31</v>
      </c>
      <c r="C5" s="36" t="s">
        <v>108</v>
      </c>
      <c r="D5" s="10"/>
    </row>
    <row r="6" spans="1:4" x14ac:dyDescent="0.25">
      <c r="A6" s="3" t="s">
        <v>158</v>
      </c>
      <c r="B6" s="27">
        <v>853005.54</v>
      </c>
      <c r="C6" s="36" t="s">
        <v>108</v>
      </c>
      <c r="D6" s="10"/>
    </row>
    <row r="7" spans="1:4" x14ac:dyDescent="0.25">
      <c r="A7" s="3" t="s">
        <v>159</v>
      </c>
      <c r="B7" s="27">
        <f>B6-B5</f>
        <v>37134.229999999981</v>
      </c>
      <c r="C7" s="36" t="s">
        <v>108</v>
      </c>
      <c r="D7" s="10"/>
    </row>
    <row r="8" spans="1:4" x14ac:dyDescent="0.25">
      <c r="A8" s="3" t="s">
        <v>4</v>
      </c>
      <c r="B8" s="27">
        <f>SUM(B9:B10)</f>
        <v>49573.95</v>
      </c>
      <c r="C8" s="36" t="s">
        <v>108</v>
      </c>
      <c r="D8" s="10"/>
    </row>
    <row r="9" spans="1:4" x14ac:dyDescent="0.25">
      <c r="A9" s="32" t="s">
        <v>43</v>
      </c>
      <c r="B9" s="31">
        <v>43230.27</v>
      </c>
      <c r="C9" s="35" t="s">
        <v>108</v>
      </c>
      <c r="D9" s="13"/>
    </row>
    <row r="10" spans="1:4" x14ac:dyDescent="0.25">
      <c r="A10" s="32" t="s">
        <v>5</v>
      </c>
      <c r="B10" s="31">
        <f>528.64*12</f>
        <v>6343.68</v>
      </c>
      <c r="C10" s="35" t="s">
        <v>108</v>
      </c>
      <c r="D10" s="13"/>
    </row>
    <row r="11" spans="1:4" x14ac:dyDescent="0.25">
      <c r="A11" s="4" t="s">
        <v>160</v>
      </c>
      <c r="B11" s="28">
        <f>B5+B8-B10</f>
        <v>859101.58</v>
      </c>
      <c r="C11" s="36" t="s">
        <v>108</v>
      </c>
      <c r="D11" s="11"/>
    </row>
    <row r="12" spans="1:4" x14ac:dyDescent="0.25">
      <c r="A12" s="49" t="s">
        <v>6</v>
      </c>
      <c r="B12" s="49"/>
      <c r="C12" s="49"/>
      <c r="D12" s="49"/>
    </row>
    <row r="13" spans="1:4" ht="15.75" thickBot="1" x14ac:dyDescent="0.3">
      <c r="A13" s="5" t="s">
        <v>12</v>
      </c>
      <c r="B13" s="28">
        <f>SUM(B14:B15)</f>
        <v>159011.28</v>
      </c>
      <c r="C13" s="36" t="s">
        <v>108</v>
      </c>
      <c r="D13" s="11"/>
    </row>
    <row r="14" spans="1:4" s="16" customFormat="1" ht="15.75" thickBot="1" x14ac:dyDescent="0.3">
      <c r="A14" s="46" t="s">
        <v>109</v>
      </c>
      <c r="B14" s="47">
        <v>77830.8</v>
      </c>
      <c r="C14" s="46" t="s">
        <v>8</v>
      </c>
      <c r="D14" s="47">
        <v>19704</v>
      </c>
    </row>
    <row r="15" spans="1:4" s="16" customFormat="1" ht="15.75" thickBot="1" x14ac:dyDescent="0.3">
      <c r="A15" s="46" t="s">
        <v>110</v>
      </c>
      <c r="B15" s="47">
        <v>81180.479999999996</v>
      </c>
      <c r="C15" s="46" t="s">
        <v>7</v>
      </c>
      <c r="D15" s="47">
        <v>19704</v>
      </c>
    </row>
    <row r="16" spans="1:4" ht="29.25" thickBot="1" x14ac:dyDescent="0.3">
      <c r="A16" s="5" t="s">
        <v>13</v>
      </c>
      <c r="B16" s="28">
        <f>SUM(B17:B18)</f>
        <v>67441.200000000012</v>
      </c>
      <c r="C16" s="36" t="s">
        <v>108</v>
      </c>
      <c r="D16" s="11"/>
    </row>
    <row r="17" spans="1:4" s="16" customFormat="1" ht="15.75" thickBot="1" x14ac:dyDescent="0.3">
      <c r="A17" s="46" t="s">
        <v>111</v>
      </c>
      <c r="B17" s="47">
        <v>29983.08</v>
      </c>
      <c r="C17" s="46" t="s">
        <v>7</v>
      </c>
      <c r="D17" s="47">
        <v>18062.099999999999</v>
      </c>
    </row>
    <row r="18" spans="1:4" s="16" customFormat="1" ht="15.75" thickBot="1" x14ac:dyDescent="0.3">
      <c r="A18" s="46" t="s">
        <v>112</v>
      </c>
      <c r="B18" s="47">
        <v>37458.120000000003</v>
      </c>
      <c r="C18" s="46" t="s">
        <v>7</v>
      </c>
      <c r="D18" s="47">
        <v>19714.8</v>
      </c>
    </row>
    <row r="19" spans="1:4" ht="15.75" thickBot="1" x14ac:dyDescent="0.3">
      <c r="A19" s="5" t="s">
        <v>14</v>
      </c>
      <c r="B19" s="28">
        <f>SUM(B20:B20)</f>
        <v>9183.14</v>
      </c>
      <c r="C19" s="36" t="s">
        <v>108</v>
      </c>
      <c r="D19" s="11"/>
    </row>
    <row r="20" spans="1:4" s="16" customFormat="1" ht="15.75" thickBot="1" x14ac:dyDescent="0.3">
      <c r="A20" s="46" t="s">
        <v>113</v>
      </c>
      <c r="B20" s="47">
        <v>9183.14</v>
      </c>
      <c r="C20" s="46" t="s">
        <v>15</v>
      </c>
      <c r="D20" s="47">
        <v>142</v>
      </c>
    </row>
    <row r="21" spans="1:4" ht="29.25" thickBot="1" x14ac:dyDescent="0.3">
      <c r="A21" s="5" t="s">
        <v>16</v>
      </c>
      <c r="B21" s="28">
        <f>SUM(B22:B27)</f>
        <v>22265.52</v>
      </c>
      <c r="C21" s="36" t="s">
        <v>108</v>
      </c>
      <c r="D21" s="11"/>
    </row>
    <row r="22" spans="1:4" s="16" customFormat="1" ht="15.75" thickBot="1" x14ac:dyDescent="0.3">
      <c r="A22" s="46" t="s">
        <v>114</v>
      </c>
      <c r="B22" s="47">
        <v>1970.4</v>
      </c>
      <c r="C22" s="46" t="s">
        <v>7</v>
      </c>
      <c r="D22" s="47">
        <v>19704</v>
      </c>
    </row>
    <row r="23" spans="1:4" s="16" customFormat="1" ht="15.75" thickBot="1" x14ac:dyDescent="0.3">
      <c r="A23" s="46" t="s">
        <v>115</v>
      </c>
      <c r="B23" s="47">
        <v>1773.36</v>
      </c>
      <c r="C23" s="46" t="s">
        <v>7</v>
      </c>
      <c r="D23" s="47">
        <v>19704</v>
      </c>
    </row>
    <row r="24" spans="1:4" s="16" customFormat="1" ht="15.75" thickBot="1" x14ac:dyDescent="0.3">
      <c r="A24" s="46" t="s">
        <v>116</v>
      </c>
      <c r="B24" s="47">
        <v>1773.36</v>
      </c>
      <c r="C24" s="46" t="s">
        <v>7</v>
      </c>
      <c r="D24" s="47">
        <v>19704</v>
      </c>
    </row>
    <row r="25" spans="1:4" s="16" customFormat="1" ht="15.75" thickBot="1" x14ac:dyDescent="0.3">
      <c r="A25" s="46" t="s">
        <v>117</v>
      </c>
      <c r="B25" s="47">
        <v>1773.36</v>
      </c>
      <c r="C25" s="46" t="s">
        <v>7</v>
      </c>
      <c r="D25" s="47">
        <v>19704</v>
      </c>
    </row>
    <row r="26" spans="1:4" s="16" customFormat="1" ht="15.75" thickBot="1" x14ac:dyDescent="0.3">
      <c r="A26" s="46" t="s">
        <v>118</v>
      </c>
      <c r="B26" s="47">
        <v>7487.52</v>
      </c>
      <c r="C26" s="46" t="s">
        <v>7</v>
      </c>
      <c r="D26" s="47">
        <v>19704</v>
      </c>
    </row>
    <row r="27" spans="1:4" s="16" customFormat="1" ht="15.75" thickBot="1" x14ac:dyDescent="0.3">
      <c r="A27" s="46" t="s">
        <v>119</v>
      </c>
      <c r="B27" s="47">
        <v>7487.52</v>
      </c>
      <c r="C27" s="46" t="s">
        <v>7</v>
      </c>
      <c r="D27" s="47">
        <v>19704</v>
      </c>
    </row>
    <row r="28" spans="1:4" ht="43.5" thickBot="1" x14ac:dyDescent="0.3">
      <c r="A28" s="5" t="s">
        <v>17</v>
      </c>
      <c r="B28" s="28">
        <f>SUM(B29:B38)</f>
        <v>133583.28999999998</v>
      </c>
      <c r="C28" s="36" t="s">
        <v>108</v>
      </c>
      <c r="D28" s="8"/>
    </row>
    <row r="29" spans="1:4" s="16" customFormat="1" ht="15.75" thickBot="1" x14ac:dyDescent="0.3">
      <c r="A29" s="46" t="s">
        <v>145</v>
      </c>
      <c r="B29" s="47">
        <v>234.85</v>
      </c>
      <c r="C29" s="46" t="s">
        <v>8</v>
      </c>
      <c r="D29" s="47">
        <v>1</v>
      </c>
    </row>
    <row r="30" spans="1:4" s="16" customFormat="1" ht="15.75" thickBot="1" x14ac:dyDescent="0.3">
      <c r="A30" s="46" t="s">
        <v>146</v>
      </c>
      <c r="B30" s="47">
        <v>19684.62</v>
      </c>
      <c r="C30" s="46" t="s">
        <v>147</v>
      </c>
      <c r="D30" s="47">
        <v>18</v>
      </c>
    </row>
    <row r="31" spans="1:4" s="16" customFormat="1" ht="15.75" thickBot="1" x14ac:dyDescent="0.3">
      <c r="A31" s="46" t="s">
        <v>148</v>
      </c>
      <c r="B31" s="47">
        <v>12913.33</v>
      </c>
      <c r="C31" s="46" t="s">
        <v>8</v>
      </c>
      <c r="D31" s="47">
        <v>1</v>
      </c>
    </row>
    <row r="32" spans="1:4" s="16" customFormat="1" ht="15.75" thickBot="1" x14ac:dyDescent="0.3">
      <c r="A32" s="46" t="s">
        <v>149</v>
      </c>
      <c r="B32" s="47">
        <v>58464</v>
      </c>
      <c r="C32" s="46" t="s">
        <v>8</v>
      </c>
      <c r="D32" s="47">
        <v>36</v>
      </c>
    </row>
    <row r="33" spans="1:5" s="16" customFormat="1" ht="15.75" thickBot="1" x14ac:dyDescent="0.3">
      <c r="A33" s="46" t="s">
        <v>149</v>
      </c>
      <c r="B33" s="47">
        <v>34104</v>
      </c>
      <c r="C33" s="46" t="s">
        <v>8</v>
      </c>
      <c r="D33" s="47">
        <v>21</v>
      </c>
    </row>
    <row r="34" spans="1:5" s="16" customFormat="1" ht="15.75" thickBot="1" x14ac:dyDescent="0.3">
      <c r="A34" s="46" t="s">
        <v>150</v>
      </c>
      <c r="B34" s="47">
        <v>2557.6999999999998</v>
      </c>
      <c r="C34" s="46" t="s">
        <v>151</v>
      </c>
      <c r="D34" s="47">
        <v>1</v>
      </c>
    </row>
    <row r="35" spans="1:5" s="16" customFormat="1" ht="15.75" thickBot="1" x14ac:dyDescent="0.3">
      <c r="A35" s="46" t="s">
        <v>152</v>
      </c>
      <c r="B35" s="47">
        <v>2005.73</v>
      </c>
      <c r="C35" s="46" t="s">
        <v>83</v>
      </c>
      <c r="D35" s="47">
        <v>1</v>
      </c>
    </row>
    <row r="36" spans="1:5" s="16" customFormat="1" ht="15.75" thickBot="1" x14ac:dyDescent="0.3">
      <c r="A36" s="46" t="s">
        <v>153</v>
      </c>
      <c r="B36" s="47">
        <v>2290.7800000000002</v>
      </c>
      <c r="C36" s="46" t="s">
        <v>83</v>
      </c>
      <c r="D36" s="47">
        <v>1</v>
      </c>
    </row>
    <row r="37" spans="1:5" s="16" customFormat="1" ht="15.75" thickBot="1" x14ac:dyDescent="0.3">
      <c r="A37" s="46" t="s">
        <v>154</v>
      </c>
      <c r="B37" s="47">
        <v>1201.43</v>
      </c>
      <c r="C37" s="46" t="s">
        <v>83</v>
      </c>
      <c r="D37" s="47">
        <v>1</v>
      </c>
    </row>
    <row r="38" spans="1:5" s="16" customFormat="1" ht="15.75" thickBot="1" x14ac:dyDescent="0.3">
      <c r="A38" s="46" t="s">
        <v>155</v>
      </c>
      <c r="B38" s="47">
        <v>126.85</v>
      </c>
      <c r="C38" s="46" t="s">
        <v>83</v>
      </c>
      <c r="D38" s="47">
        <v>1</v>
      </c>
    </row>
    <row r="39" spans="1:5" ht="43.5" thickBot="1" x14ac:dyDescent="0.3">
      <c r="A39" s="5" t="s">
        <v>18</v>
      </c>
      <c r="B39" s="28">
        <f>SUM(B40:B57)</f>
        <v>250527.94999999998</v>
      </c>
      <c r="C39" s="36" t="s">
        <v>108</v>
      </c>
      <c r="D39" s="11"/>
      <c r="E39" s="2" t="s">
        <v>9</v>
      </c>
    </row>
    <row r="40" spans="1:5" s="16" customFormat="1" ht="15.75" thickBot="1" x14ac:dyDescent="0.3">
      <c r="A40" s="46" t="s">
        <v>75</v>
      </c>
      <c r="B40" s="47">
        <v>4537.2</v>
      </c>
      <c r="C40" s="46" t="s">
        <v>76</v>
      </c>
      <c r="D40" s="47">
        <v>8</v>
      </c>
    </row>
    <row r="41" spans="1:5" s="16" customFormat="1" ht="15.75" thickBot="1" x14ac:dyDescent="0.3">
      <c r="A41" s="46" t="s">
        <v>39</v>
      </c>
      <c r="B41" s="47">
        <v>1618.72</v>
      </c>
      <c r="C41" s="46" t="s">
        <v>32</v>
      </c>
      <c r="D41" s="47">
        <v>2</v>
      </c>
    </row>
    <row r="42" spans="1:5" s="16" customFormat="1" ht="15.75" thickBot="1" x14ac:dyDescent="0.3">
      <c r="A42" s="46" t="s">
        <v>130</v>
      </c>
      <c r="B42" s="47">
        <v>576.87</v>
      </c>
      <c r="C42" s="46" t="s">
        <v>32</v>
      </c>
      <c r="D42" s="47">
        <v>1</v>
      </c>
    </row>
    <row r="43" spans="1:5" s="16" customFormat="1" ht="15.75" thickBot="1" x14ac:dyDescent="0.3">
      <c r="A43" s="46" t="s">
        <v>131</v>
      </c>
      <c r="B43" s="47">
        <v>4585.21</v>
      </c>
      <c r="C43" s="46" t="s">
        <v>83</v>
      </c>
      <c r="D43" s="47">
        <v>1</v>
      </c>
    </row>
    <row r="44" spans="1:5" s="16" customFormat="1" ht="15.75" thickBot="1" x14ac:dyDescent="0.3">
      <c r="A44" s="46" t="s">
        <v>132</v>
      </c>
      <c r="B44" s="47">
        <v>3193</v>
      </c>
      <c r="C44" s="46" t="s">
        <v>133</v>
      </c>
      <c r="D44" s="47">
        <v>1</v>
      </c>
    </row>
    <row r="45" spans="1:5" s="16" customFormat="1" ht="15.75" thickBot="1" x14ac:dyDescent="0.3">
      <c r="A45" s="46" t="s">
        <v>80</v>
      </c>
      <c r="B45" s="47">
        <v>1144.29</v>
      </c>
      <c r="C45" s="46" t="s">
        <v>81</v>
      </c>
      <c r="D45" s="47">
        <v>3</v>
      </c>
    </row>
    <row r="46" spans="1:5" s="16" customFormat="1" ht="15.75" thickBot="1" x14ac:dyDescent="0.3">
      <c r="A46" s="46" t="s">
        <v>134</v>
      </c>
      <c r="B46" s="47">
        <v>199.29</v>
      </c>
      <c r="C46" s="46" t="s">
        <v>83</v>
      </c>
      <c r="D46" s="47">
        <v>1</v>
      </c>
    </row>
    <row r="47" spans="1:5" s="16" customFormat="1" ht="15.75" thickBot="1" x14ac:dyDescent="0.3">
      <c r="A47" s="46" t="s">
        <v>40</v>
      </c>
      <c r="B47" s="47">
        <v>1254.24</v>
      </c>
      <c r="C47" s="46" t="s">
        <v>8</v>
      </c>
      <c r="D47" s="47">
        <v>9</v>
      </c>
    </row>
    <row r="48" spans="1:5" s="16" customFormat="1" ht="15.75" thickBot="1" x14ac:dyDescent="0.3">
      <c r="A48" s="46" t="s">
        <v>135</v>
      </c>
      <c r="B48" s="47">
        <v>170813.33</v>
      </c>
      <c r="C48" s="46" t="s">
        <v>79</v>
      </c>
      <c r="D48" s="47">
        <v>1</v>
      </c>
    </row>
    <row r="49" spans="1:4" s="16" customFormat="1" ht="15.75" thickBot="1" x14ac:dyDescent="0.3">
      <c r="A49" s="46" t="s">
        <v>136</v>
      </c>
      <c r="B49" s="47">
        <v>435.01</v>
      </c>
      <c r="C49" s="46" t="s">
        <v>83</v>
      </c>
      <c r="D49" s="47">
        <v>1</v>
      </c>
    </row>
    <row r="50" spans="1:4" s="16" customFormat="1" ht="15.75" thickBot="1" x14ac:dyDescent="0.3">
      <c r="A50" s="46" t="s">
        <v>137</v>
      </c>
      <c r="B50" s="47">
        <v>3472.5</v>
      </c>
      <c r="C50" s="46" t="s">
        <v>32</v>
      </c>
      <c r="D50" s="47">
        <v>5</v>
      </c>
    </row>
    <row r="51" spans="1:4" s="16" customFormat="1" ht="15.75" thickBot="1" x14ac:dyDescent="0.3">
      <c r="A51" s="46" t="s">
        <v>138</v>
      </c>
      <c r="B51" s="47">
        <v>609.99</v>
      </c>
      <c r="C51" s="46" t="s">
        <v>83</v>
      </c>
      <c r="D51" s="47">
        <v>1</v>
      </c>
    </row>
    <row r="52" spans="1:4" s="16" customFormat="1" ht="15.75" thickBot="1" x14ac:dyDescent="0.3">
      <c r="A52" s="46" t="s">
        <v>95</v>
      </c>
      <c r="B52" s="47">
        <v>171.34</v>
      </c>
      <c r="C52" s="46" t="s">
        <v>83</v>
      </c>
      <c r="D52" s="47">
        <v>1</v>
      </c>
    </row>
    <row r="53" spans="1:4" s="16" customFormat="1" ht="15.75" thickBot="1" x14ac:dyDescent="0.3">
      <c r="A53" s="46" t="s">
        <v>139</v>
      </c>
      <c r="B53" s="47">
        <v>2984.68</v>
      </c>
      <c r="C53" s="46" t="s">
        <v>83</v>
      </c>
      <c r="D53" s="47">
        <v>2</v>
      </c>
    </row>
    <row r="54" spans="1:4" s="16" customFormat="1" ht="15.75" thickBot="1" x14ac:dyDescent="0.3">
      <c r="A54" s="46" t="s">
        <v>140</v>
      </c>
      <c r="B54" s="47">
        <v>319.55</v>
      </c>
      <c r="C54" s="46" t="s">
        <v>8</v>
      </c>
      <c r="D54" s="47">
        <v>1</v>
      </c>
    </row>
    <row r="55" spans="1:4" s="16" customFormat="1" ht="15.75" thickBot="1" x14ac:dyDescent="0.3">
      <c r="A55" s="46" t="s">
        <v>141</v>
      </c>
      <c r="B55" s="47">
        <v>2242.85</v>
      </c>
      <c r="C55" s="46" t="s">
        <v>83</v>
      </c>
      <c r="D55" s="47">
        <v>1</v>
      </c>
    </row>
    <row r="56" spans="1:4" s="16" customFormat="1" ht="15.75" thickBot="1" x14ac:dyDescent="0.3">
      <c r="A56" s="46" t="s">
        <v>142</v>
      </c>
      <c r="B56" s="47">
        <v>154.88</v>
      </c>
      <c r="C56" s="46" t="s">
        <v>83</v>
      </c>
      <c r="D56" s="47">
        <v>1</v>
      </c>
    </row>
    <row r="57" spans="1:4" s="16" customFormat="1" ht="15.75" thickBot="1" x14ac:dyDescent="0.3">
      <c r="A57" s="46" t="s">
        <v>143</v>
      </c>
      <c r="B57" s="47">
        <v>52215</v>
      </c>
      <c r="C57" s="46" t="s">
        <v>144</v>
      </c>
      <c r="D57" s="47">
        <v>1</v>
      </c>
    </row>
    <row r="58" spans="1:4" ht="28.5" x14ac:dyDescent="0.25">
      <c r="A58" s="5" t="s">
        <v>19</v>
      </c>
      <c r="B58" s="28">
        <v>0</v>
      </c>
      <c r="C58" s="36" t="s">
        <v>108</v>
      </c>
      <c r="D58" s="8"/>
    </row>
    <row r="59" spans="1:4" ht="28.5" x14ac:dyDescent="0.25">
      <c r="A59" s="5" t="s">
        <v>20</v>
      </c>
      <c r="B59" s="28">
        <v>0</v>
      </c>
      <c r="C59" s="36" t="s">
        <v>108</v>
      </c>
      <c r="D59" s="11"/>
    </row>
    <row r="60" spans="1:4" x14ac:dyDescent="0.25">
      <c r="A60" s="5" t="s">
        <v>21</v>
      </c>
      <c r="B60" s="28">
        <v>0</v>
      </c>
      <c r="C60" s="36" t="s">
        <v>108</v>
      </c>
      <c r="D60" s="11"/>
    </row>
    <row r="61" spans="1:4" ht="28.5" x14ac:dyDescent="0.25">
      <c r="A61" s="5" t="s">
        <v>22</v>
      </c>
      <c r="B61" s="28">
        <v>0</v>
      </c>
      <c r="C61" s="36" t="s">
        <v>108</v>
      </c>
      <c r="D61" s="11"/>
    </row>
    <row r="62" spans="1:4" ht="29.25" thickBot="1" x14ac:dyDescent="0.3">
      <c r="A62" s="5" t="s">
        <v>23</v>
      </c>
      <c r="B62" s="28">
        <f>SUM(B63:B64)</f>
        <v>9457.92</v>
      </c>
      <c r="C62" s="36" t="s">
        <v>108</v>
      </c>
      <c r="D62" s="8"/>
    </row>
    <row r="63" spans="1:4" s="16" customFormat="1" ht="15.75" thickBot="1" x14ac:dyDescent="0.3">
      <c r="A63" s="46" t="s">
        <v>120</v>
      </c>
      <c r="B63" s="47">
        <v>4531.92</v>
      </c>
      <c r="C63" s="46" t="s">
        <v>7</v>
      </c>
      <c r="D63" s="47">
        <v>19704</v>
      </c>
    </row>
    <row r="64" spans="1:4" s="16" customFormat="1" ht="15.75" thickBot="1" x14ac:dyDescent="0.3">
      <c r="A64" s="46" t="s">
        <v>121</v>
      </c>
      <c r="B64" s="47">
        <v>4926</v>
      </c>
      <c r="C64" s="46" t="s">
        <v>7</v>
      </c>
      <c r="D64" s="47">
        <v>19704</v>
      </c>
    </row>
    <row r="65" spans="1:8" ht="29.25" thickBot="1" x14ac:dyDescent="0.3">
      <c r="A65" s="5" t="s">
        <v>24</v>
      </c>
      <c r="B65" s="28">
        <f>SUM(B66:B67)</f>
        <v>36649.440000000002</v>
      </c>
      <c r="C65" s="36" t="s">
        <v>108</v>
      </c>
      <c r="D65" s="11"/>
    </row>
    <row r="66" spans="1:8" s="16" customFormat="1" ht="15.75" thickBot="1" x14ac:dyDescent="0.3">
      <c r="A66" s="46" t="s">
        <v>122</v>
      </c>
      <c r="B66" s="47">
        <v>17733.599999999999</v>
      </c>
      <c r="C66" s="46" t="s">
        <v>8</v>
      </c>
      <c r="D66" s="47">
        <v>19704</v>
      </c>
    </row>
    <row r="67" spans="1:8" s="16" customFormat="1" ht="15.75" thickBot="1" x14ac:dyDescent="0.3">
      <c r="A67" s="46" t="s">
        <v>123</v>
      </c>
      <c r="B67" s="47">
        <v>18915.84</v>
      </c>
      <c r="C67" s="46" t="s">
        <v>7</v>
      </c>
      <c r="D67" s="47">
        <v>19704</v>
      </c>
    </row>
    <row r="68" spans="1:8" ht="28.5" x14ac:dyDescent="0.25">
      <c r="A68" s="5" t="s">
        <v>25</v>
      </c>
      <c r="B68" s="28">
        <v>0</v>
      </c>
      <c r="C68" s="36" t="s">
        <v>108</v>
      </c>
      <c r="D68" s="8"/>
    </row>
    <row r="69" spans="1:8" ht="57.75" thickBot="1" x14ac:dyDescent="0.3">
      <c r="A69" s="5" t="s">
        <v>26</v>
      </c>
      <c r="B69" s="28">
        <f>SUM(B70:B75)</f>
        <v>100043.25000000001</v>
      </c>
      <c r="C69" s="36" t="s">
        <v>108</v>
      </c>
      <c r="D69" s="8"/>
    </row>
    <row r="70" spans="1:8" s="16" customFormat="1" ht="15.75" thickBot="1" x14ac:dyDescent="0.3">
      <c r="A70" s="46" t="s">
        <v>124</v>
      </c>
      <c r="B70" s="47">
        <v>334.97</v>
      </c>
      <c r="C70" s="46" t="s">
        <v>7</v>
      </c>
      <c r="D70" s="47">
        <v>19704</v>
      </c>
    </row>
    <row r="71" spans="1:8" s="16" customFormat="1" ht="15.75" thickBot="1" x14ac:dyDescent="0.3">
      <c r="A71" s="46" t="s">
        <v>125</v>
      </c>
      <c r="B71" s="47">
        <v>334.97</v>
      </c>
      <c r="C71" s="46" t="s">
        <v>7</v>
      </c>
      <c r="D71" s="47">
        <v>19704</v>
      </c>
    </row>
    <row r="72" spans="1:8" s="16" customFormat="1" ht="15.75" thickBot="1" x14ac:dyDescent="0.3">
      <c r="A72" s="46" t="s">
        <v>126</v>
      </c>
      <c r="B72" s="47">
        <v>42073.88</v>
      </c>
      <c r="C72" s="46" t="s">
        <v>7</v>
      </c>
      <c r="D72" s="47">
        <v>17173.009999999998</v>
      </c>
    </row>
    <row r="73" spans="1:8" s="16" customFormat="1" ht="15.75" thickBot="1" x14ac:dyDescent="0.3">
      <c r="A73" s="46" t="s">
        <v>127</v>
      </c>
      <c r="B73" s="47">
        <v>54215.69</v>
      </c>
      <c r="C73" s="46" t="s">
        <v>7</v>
      </c>
      <c r="D73" s="47">
        <v>19714.8</v>
      </c>
    </row>
    <row r="74" spans="1:8" s="16" customFormat="1" ht="15.75" thickBot="1" x14ac:dyDescent="0.3">
      <c r="A74" s="46" t="s">
        <v>128</v>
      </c>
      <c r="B74" s="47">
        <v>1898.38</v>
      </c>
      <c r="C74" s="46" t="s">
        <v>83</v>
      </c>
      <c r="D74" s="47">
        <v>1</v>
      </c>
    </row>
    <row r="75" spans="1:8" s="16" customFormat="1" ht="15.75" thickBot="1" x14ac:dyDescent="0.3">
      <c r="A75" s="46" t="s">
        <v>129</v>
      </c>
      <c r="B75" s="47">
        <v>1185.3599999999999</v>
      </c>
      <c r="C75" s="46" t="s">
        <v>8</v>
      </c>
      <c r="D75" s="47">
        <v>3</v>
      </c>
    </row>
    <row r="76" spans="1:8" x14ac:dyDescent="0.25">
      <c r="A76" s="5" t="s">
        <v>27</v>
      </c>
      <c r="B76" s="28">
        <f>B77</f>
        <v>4800</v>
      </c>
      <c r="C76" s="30"/>
      <c r="D76" s="8"/>
    </row>
    <row r="77" spans="1:8" ht="30" x14ac:dyDescent="0.25">
      <c r="A77" s="34" t="s">
        <v>10</v>
      </c>
      <c r="B77" s="29">
        <f>D77*5*12</f>
        <v>4800</v>
      </c>
      <c r="C77" s="8" t="s">
        <v>11</v>
      </c>
      <c r="D77" s="11">
        <v>80</v>
      </c>
    </row>
    <row r="78" spans="1:8" x14ac:dyDescent="0.25">
      <c r="A78" s="4" t="s">
        <v>161</v>
      </c>
      <c r="B78" s="28">
        <f>B13++B16+B19+B21+B28+B39+B58+B59+B61+B62+B65+B68+B69</f>
        <v>788162.99</v>
      </c>
      <c r="C78" s="36" t="s">
        <v>108</v>
      </c>
      <c r="D78" s="8"/>
      <c r="H78" s="1" t="b">
        <f>B78=[1]Лист1!$B$55</f>
        <v>1</v>
      </c>
    </row>
    <row r="79" spans="1:8" x14ac:dyDescent="0.25">
      <c r="A79" s="4" t="s">
        <v>162</v>
      </c>
      <c r="B79" s="28">
        <f>B78*1.2+B76</f>
        <v>950595.58799999999</v>
      </c>
      <c r="C79" s="36" t="s">
        <v>108</v>
      </c>
      <c r="D79" s="11"/>
    </row>
    <row r="80" spans="1:8" x14ac:dyDescent="0.25">
      <c r="A80" s="4" t="s">
        <v>163</v>
      </c>
      <c r="B80" s="28">
        <f>B5+B8-B79</f>
        <v>-85150.32799999998</v>
      </c>
      <c r="C80" s="36" t="s">
        <v>108</v>
      </c>
      <c r="D80" s="11"/>
    </row>
    <row r="81" spans="1:4" ht="28.5" x14ac:dyDescent="0.25">
      <c r="A81" s="5" t="s">
        <v>164</v>
      </c>
      <c r="B81" s="28">
        <f>(B80)+(B7)</f>
        <v>-48016.097999999998</v>
      </c>
      <c r="C81" s="36" t="s">
        <v>108</v>
      </c>
      <c r="D81" s="11"/>
    </row>
  </sheetData>
  <sheetProtection formatCells="0" formatColumns="0" sort="0" autoFilter="0" pivotTables="0"/>
  <mergeCells count="4">
    <mergeCell ref="A1:D1"/>
    <mergeCell ref="A12:D12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0"/>
  <sheetViews>
    <sheetView workbookViewId="0">
      <pane ySplit="3" topLeftCell="A4" activePane="bottomLeft" state="frozen"/>
      <selection pane="bottomLeft" activeCell="I14" sqref="I14"/>
    </sheetView>
  </sheetViews>
  <sheetFormatPr defaultRowHeight="15" x14ac:dyDescent="0.25"/>
  <cols>
    <col min="1" max="1" width="10.42578125" style="14" customWidth="1"/>
    <col min="2" max="2" width="73.7109375" customWidth="1"/>
    <col min="3" max="3" width="15" style="15" customWidth="1"/>
    <col min="4" max="4" width="12.85546875" style="14" customWidth="1"/>
    <col min="5" max="5" width="12.85546875" customWidth="1"/>
  </cols>
  <sheetData>
    <row r="1" spans="1:5" x14ac:dyDescent="0.25">
      <c r="B1" s="16" t="s">
        <v>71</v>
      </c>
      <c r="E1" s="16"/>
    </row>
    <row r="2" spans="1:5" x14ac:dyDescent="0.25">
      <c r="B2" s="16" t="s">
        <v>72</v>
      </c>
      <c r="E2" s="16"/>
    </row>
    <row r="3" spans="1:5" x14ac:dyDescent="0.25">
      <c r="A3" s="24" t="s">
        <v>101</v>
      </c>
      <c r="B3" s="24" t="s">
        <v>35</v>
      </c>
      <c r="C3" s="22" t="s">
        <v>36</v>
      </c>
      <c r="D3" s="24" t="s">
        <v>37</v>
      </c>
      <c r="E3" s="24" t="s">
        <v>38</v>
      </c>
    </row>
    <row r="4" spans="1:5" x14ac:dyDescent="0.25">
      <c r="A4" s="17">
        <v>3</v>
      </c>
      <c r="B4" s="21" t="s">
        <v>73</v>
      </c>
      <c r="C4" s="19">
        <v>45872.02</v>
      </c>
      <c r="D4" s="17" t="s">
        <v>15</v>
      </c>
      <c r="E4" s="21">
        <v>866</v>
      </c>
    </row>
    <row r="5" spans="1:5" x14ac:dyDescent="0.25">
      <c r="A5" s="17">
        <v>3</v>
      </c>
      <c r="B5" s="21" t="s">
        <v>74</v>
      </c>
      <c r="C5" s="19">
        <v>45554.2</v>
      </c>
      <c r="D5" s="17" t="s">
        <v>15</v>
      </c>
      <c r="E5" s="21">
        <v>860</v>
      </c>
    </row>
    <row r="6" spans="1:5" x14ac:dyDescent="0.25">
      <c r="A6" s="17">
        <v>6</v>
      </c>
      <c r="B6" s="21" t="s">
        <v>75</v>
      </c>
      <c r="C6" s="19">
        <v>969.06</v>
      </c>
      <c r="D6" s="17" t="s">
        <v>76</v>
      </c>
      <c r="E6" s="21">
        <v>2</v>
      </c>
    </row>
    <row r="7" spans="1:5" x14ac:dyDescent="0.25">
      <c r="A7" s="17">
        <v>4</v>
      </c>
      <c r="B7" s="21" t="s">
        <v>102</v>
      </c>
      <c r="C7" s="19">
        <v>1776.06</v>
      </c>
      <c r="D7" s="17" t="s">
        <v>7</v>
      </c>
      <c r="E7" s="21">
        <v>19734</v>
      </c>
    </row>
    <row r="8" spans="1:5" x14ac:dyDescent="0.25">
      <c r="A8" s="17">
        <v>4</v>
      </c>
      <c r="B8" s="21" t="s">
        <v>103</v>
      </c>
      <c r="C8" s="19">
        <v>1773.47</v>
      </c>
      <c r="D8" s="17" t="s">
        <v>7</v>
      </c>
      <c r="E8" s="21">
        <v>19705.2</v>
      </c>
    </row>
    <row r="9" spans="1:5" x14ac:dyDescent="0.25">
      <c r="A9" s="17">
        <v>13</v>
      </c>
      <c r="B9" s="21" t="s">
        <v>28</v>
      </c>
      <c r="C9" s="19">
        <v>1189.96</v>
      </c>
      <c r="D9" s="17" t="s">
        <v>7</v>
      </c>
      <c r="E9" s="21">
        <v>838</v>
      </c>
    </row>
    <row r="10" spans="1:5" x14ac:dyDescent="0.25">
      <c r="A10" s="17">
        <v>13</v>
      </c>
      <c r="B10" s="21" t="s">
        <v>28</v>
      </c>
      <c r="C10" s="19">
        <v>2866.98</v>
      </c>
      <c r="D10" s="17" t="s">
        <v>7</v>
      </c>
      <c r="E10" s="21">
        <v>2019</v>
      </c>
    </row>
    <row r="11" spans="1:5" x14ac:dyDescent="0.25">
      <c r="A11" s="17">
        <v>6</v>
      </c>
      <c r="B11" s="21" t="s">
        <v>39</v>
      </c>
      <c r="C11" s="19">
        <v>809.36</v>
      </c>
      <c r="D11" s="17" t="s">
        <v>32</v>
      </c>
      <c r="E11" s="21">
        <v>1</v>
      </c>
    </row>
    <row r="12" spans="1:5" x14ac:dyDescent="0.25">
      <c r="A12" s="17">
        <v>14</v>
      </c>
      <c r="B12" s="21" t="s">
        <v>77</v>
      </c>
      <c r="C12" s="19">
        <v>154.94</v>
      </c>
      <c r="D12" s="17" t="s">
        <v>7</v>
      </c>
      <c r="E12" s="21">
        <v>9114.0300000000007</v>
      </c>
    </row>
    <row r="13" spans="1:5" x14ac:dyDescent="0.25">
      <c r="A13" s="17">
        <v>5</v>
      </c>
      <c r="B13" s="21" t="s">
        <v>78</v>
      </c>
      <c r="C13" s="19">
        <v>1901.02</v>
      </c>
      <c r="D13" s="17" t="s">
        <v>79</v>
      </c>
      <c r="E13" s="21">
        <v>1</v>
      </c>
    </row>
    <row r="14" spans="1:5" x14ac:dyDescent="0.25">
      <c r="A14" s="17">
        <v>6</v>
      </c>
      <c r="B14" s="21" t="s">
        <v>80</v>
      </c>
      <c r="C14" s="19">
        <v>381.43</v>
      </c>
      <c r="D14" s="17" t="s">
        <v>81</v>
      </c>
      <c r="E14" s="21">
        <v>1</v>
      </c>
    </row>
    <row r="15" spans="1:5" x14ac:dyDescent="0.25">
      <c r="A15" s="17">
        <v>6</v>
      </c>
      <c r="B15" s="21" t="s">
        <v>40</v>
      </c>
      <c r="C15" s="19">
        <v>2807</v>
      </c>
      <c r="D15" s="17" t="s">
        <v>8</v>
      </c>
      <c r="E15" s="21">
        <v>10</v>
      </c>
    </row>
    <row r="16" spans="1:5" x14ac:dyDescent="0.25">
      <c r="A16" s="17">
        <v>6</v>
      </c>
      <c r="B16" s="21" t="s">
        <v>82</v>
      </c>
      <c r="C16" s="19">
        <v>10313.07</v>
      </c>
      <c r="D16" s="17" t="s">
        <v>83</v>
      </c>
      <c r="E16" s="21">
        <v>1</v>
      </c>
    </row>
    <row r="17" spans="1:5" x14ac:dyDescent="0.25">
      <c r="A17" s="17">
        <v>5</v>
      </c>
      <c r="B17" s="21" t="s">
        <v>84</v>
      </c>
      <c r="C17" s="19">
        <v>483.88</v>
      </c>
      <c r="D17" s="17" t="s">
        <v>7</v>
      </c>
      <c r="E17" s="21">
        <v>0.65</v>
      </c>
    </row>
    <row r="18" spans="1:5" x14ac:dyDescent="0.25">
      <c r="A18" s="17">
        <v>6</v>
      </c>
      <c r="B18" s="21" t="s">
        <v>41</v>
      </c>
      <c r="C18" s="19">
        <v>4386.6000000000004</v>
      </c>
      <c r="D18" s="17" t="s">
        <v>8</v>
      </c>
      <c r="E18" s="21">
        <v>4</v>
      </c>
    </row>
    <row r="19" spans="1:5" x14ac:dyDescent="0.25">
      <c r="A19" s="17">
        <v>12</v>
      </c>
      <c r="B19" s="21" t="s">
        <v>85</v>
      </c>
      <c r="C19" s="19">
        <v>15787.2</v>
      </c>
      <c r="D19" s="17" t="s">
        <v>7</v>
      </c>
      <c r="E19" s="21">
        <v>19734</v>
      </c>
    </row>
    <row r="20" spans="1:5" x14ac:dyDescent="0.25">
      <c r="A20" s="17">
        <v>12</v>
      </c>
      <c r="B20" s="21" t="s">
        <v>86</v>
      </c>
      <c r="C20" s="19">
        <v>17734.68</v>
      </c>
      <c r="D20" s="17" t="s">
        <v>7</v>
      </c>
      <c r="E20" s="21">
        <v>19705.2</v>
      </c>
    </row>
    <row r="21" spans="1:5" x14ac:dyDescent="0.25">
      <c r="A21" s="17">
        <v>11</v>
      </c>
      <c r="B21" s="21" t="s">
        <v>87</v>
      </c>
      <c r="C21" s="19">
        <v>4532.2</v>
      </c>
      <c r="D21" s="17" t="s">
        <v>7</v>
      </c>
      <c r="E21" s="21">
        <v>19705.2</v>
      </c>
    </row>
    <row r="22" spans="1:5" x14ac:dyDescent="0.25">
      <c r="A22" s="17">
        <v>11</v>
      </c>
      <c r="B22" s="21" t="s">
        <v>88</v>
      </c>
      <c r="C22" s="19">
        <v>4144.1400000000003</v>
      </c>
      <c r="D22" s="17" t="s">
        <v>7</v>
      </c>
      <c r="E22" s="21">
        <v>19734</v>
      </c>
    </row>
    <row r="23" spans="1:5" x14ac:dyDescent="0.25">
      <c r="A23" s="17">
        <v>2</v>
      </c>
      <c r="B23" s="21" t="s">
        <v>89</v>
      </c>
      <c r="C23" s="19">
        <v>29966.98</v>
      </c>
      <c r="D23" s="17" t="s">
        <v>7</v>
      </c>
      <c r="E23" s="21">
        <v>18847.150000000001</v>
      </c>
    </row>
    <row r="24" spans="1:5" x14ac:dyDescent="0.25">
      <c r="A24" s="17">
        <v>2</v>
      </c>
      <c r="B24" s="21" t="s">
        <v>90</v>
      </c>
      <c r="C24" s="19">
        <v>32710.62</v>
      </c>
      <c r="D24" s="17" t="s">
        <v>7</v>
      </c>
      <c r="E24" s="21">
        <v>19705.2</v>
      </c>
    </row>
    <row r="25" spans="1:5" x14ac:dyDescent="0.25">
      <c r="A25" s="17">
        <v>14</v>
      </c>
      <c r="B25" s="21" t="s">
        <v>91</v>
      </c>
      <c r="C25" s="19">
        <v>46175.519999999997</v>
      </c>
      <c r="D25" s="17" t="s">
        <v>7</v>
      </c>
      <c r="E25" s="21">
        <v>18847.150000000001</v>
      </c>
    </row>
    <row r="26" spans="1:5" x14ac:dyDescent="0.25">
      <c r="A26" s="17">
        <v>14</v>
      </c>
      <c r="B26" s="21" t="s">
        <v>92</v>
      </c>
      <c r="C26" s="19">
        <v>45682.16</v>
      </c>
      <c r="D26" s="17" t="s">
        <v>7</v>
      </c>
      <c r="E26" s="21">
        <v>18645.78</v>
      </c>
    </row>
    <row r="27" spans="1:5" x14ac:dyDescent="0.25">
      <c r="A27" s="17">
        <v>1</v>
      </c>
      <c r="B27" s="21" t="s">
        <v>93</v>
      </c>
      <c r="C27" s="19">
        <v>74199.839999999997</v>
      </c>
      <c r="D27" s="17" t="s">
        <v>7</v>
      </c>
      <c r="E27" s="21">
        <v>19734</v>
      </c>
    </row>
    <row r="28" spans="1:5" x14ac:dyDescent="0.25">
      <c r="A28" s="17">
        <v>1</v>
      </c>
      <c r="B28" s="21" t="s">
        <v>94</v>
      </c>
      <c r="C28" s="19">
        <v>77835.539999999994</v>
      </c>
      <c r="D28" s="17" t="s">
        <v>7</v>
      </c>
      <c r="E28" s="21">
        <v>19705.2</v>
      </c>
    </row>
    <row r="29" spans="1:5" x14ac:dyDescent="0.25">
      <c r="A29" s="17">
        <v>6</v>
      </c>
      <c r="B29" s="21" t="s">
        <v>95</v>
      </c>
      <c r="C29" s="19">
        <v>359.2</v>
      </c>
      <c r="D29" s="17" t="s">
        <v>83</v>
      </c>
      <c r="E29" s="21">
        <v>2</v>
      </c>
    </row>
    <row r="30" spans="1:5" x14ac:dyDescent="0.25">
      <c r="A30" s="17">
        <v>4</v>
      </c>
      <c r="B30" s="21" t="s">
        <v>104</v>
      </c>
      <c r="C30" s="19">
        <v>1578.72</v>
      </c>
      <c r="D30" s="17" t="s">
        <v>7</v>
      </c>
      <c r="E30" s="21">
        <v>19734</v>
      </c>
    </row>
    <row r="31" spans="1:5" x14ac:dyDescent="0.25">
      <c r="A31" s="17">
        <v>4</v>
      </c>
      <c r="B31" s="21" t="s">
        <v>105</v>
      </c>
      <c r="C31" s="19">
        <v>1773.47</v>
      </c>
      <c r="D31" s="17" t="s">
        <v>7</v>
      </c>
      <c r="E31" s="21">
        <v>19705.2</v>
      </c>
    </row>
    <row r="32" spans="1:5" x14ac:dyDescent="0.25">
      <c r="A32" s="17">
        <v>4</v>
      </c>
      <c r="B32" s="21" t="s">
        <v>106</v>
      </c>
      <c r="C32" s="19">
        <v>7498.92</v>
      </c>
      <c r="D32" s="17" t="s">
        <v>7</v>
      </c>
      <c r="E32" s="21">
        <v>19734</v>
      </c>
    </row>
    <row r="33" spans="1:5" x14ac:dyDescent="0.25">
      <c r="A33" s="17">
        <v>4</v>
      </c>
      <c r="B33" s="21" t="s">
        <v>107</v>
      </c>
      <c r="C33" s="19">
        <v>7487.98</v>
      </c>
      <c r="D33" s="17" t="s">
        <v>7</v>
      </c>
      <c r="E33" s="21">
        <v>19705.2</v>
      </c>
    </row>
    <row r="34" spans="1:5" x14ac:dyDescent="0.25">
      <c r="A34" s="17">
        <v>6</v>
      </c>
      <c r="B34" s="21" t="s">
        <v>30</v>
      </c>
      <c r="C34" s="19">
        <v>540.28</v>
      </c>
      <c r="D34" s="17" t="s">
        <v>31</v>
      </c>
      <c r="E34" s="21">
        <v>2</v>
      </c>
    </row>
    <row r="35" spans="1:5" x14ac:dyDescent="0.25">
      <c r="A35" s="17">
        <v>6</v>
      </c>
      <c r="B35" s="21" t="s">
        <v>96</v>
      </c>
      <c r="C35" s="19">
        <v>11280</v>
      </c>
      <c r="D35" s="17" t="s">
        <v>83</v>
      </c>
      <c r="E35" s="21">
        <v>4</v>
      </c>
    </row>
    <row r="36" spans="1:5" x14ac:dyDescent="0.25">
      <c r="A36" s="17">
        <v>14</v>
      </c>
      <c r="B36" s="21" t="s">
        <v>97</v>
      </c>
      <c r="C36" s="19">
        <v>8749.5</v>
      </c>
      <c r="D36" s="17" t="s">
        <v>83</v>
      </c>
      <c r="E36" s="21">
        <v>6</v>
      </c>
    </row>
    <row r="37" spans="1:5" x14ac:dyDescent="0.25">
      <c r="A37" s="17">
        <v>6</v>
      </c>
      <c r="B37" s="21" t="s">
        <v>42</v>
      </c>
      <c r="C37" s="19">
        <v>4350.71</v>
      </c>
      <c r="D37" s="17" t="s">
        <v>32</v>
      </c>
      <c r="E37" s="21">
        <v>7</v>
      </c>
    </row>
    <row r="38" spans="1:5" x14ac:dyDescent="0.25">
      <c r="A38" s="17">
        <v>6</v>
      </c>
      <c r="B38" s="21" t="s">
        <v>98</v>
      </c>
      <c r="C38" s="19">
        <v>3107.65</v>
      </c>
      <c r="D38" s="17" t="s">
        <v>32</v>
      </c>
      <c r="E38" s="21">
        <v>5</v>
      </c>
    </row>
    <row r="39" spans="1:5" x14ac:dyDescent="0.25">
      <c r="A39" s="17">
        <v>6</v>
      </c>
      <c r="B39" s="21" t="s">
        <v>99</v>
      </c>
      <c r="C39" s="19">
        <v>2420</v>
      </c>
      <c r="D39" s="17" t="s">
        <v>7</v>
      </c>
      <c r="E39" s="21">
        <v>5</v>
      </c>
    </row>
    <row r="40" spans="1:5" x14ac:dyDescent="0.25">
      <c r="A40" s="23"/>
      <c r="B40" s="20" t="s">
        <v>100</v>
      </c>
      <c r="C40" s="18">
        <v>519154.36</v>
      </c>
      <c r="D40" s="26"/>
      <c r="E40" s="25">
        <v>326429.16000000003</v>
      </c>
    </row>
  </sheetData>
  <autoFilter ref="A3:E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26" sqref="F26"/>
    </sheetView>
  </sheetViews>
  <sheetFormatPr defaultRowHeight="15" x14ac:dyDescent="0.25"/>
  <cols>
    <col min="1" max="3" width="9.140625" style="33"/>
    <col min="4" max="5" width="19.28515625" style="33" customWidth="1"/>
    <col min="6" max="7" width="13.85546875" style="33" customWidth="1"/>
    <col min="8" max="8" width="16.85546875" style="33" customWidth="1"/>
    <col min="9" max="16384" width="9.140625" style="33"/>
  </cols>
  <sheetData>
    <row r="1" spans="1:8" ht="16.5" x14ac:dyDescent="0.25">
      <c r="A1" s="57" t="s">
        <v>44</v>
      </c>
      <c r="B1" s="57"/>
      <c r="C1" s="57"/>
      <c r="D1" s="57"/>
      <c r="E1" s="57"/>
      <c r="F1" s="57"/>
      <c r="G1" s="57"/>
      <c r="H1" s="57"/>
    </row>
    <row r="3" spans="1:8" ht="25.5" x14ac:dyDescent="0.25">
      <c r="A3" s="37" t="s">
        <v>45</v>
      </c>
      <c r="B3" s="52" t="s">
        <v>46</v>
      </c>
      <c r="C3" s="53"/>
      <c r="D3" s="37" t="s">
        <v>47</v>
      </c>
      <c r="E3" s="37" t="s">
        <v>48</v>
      </c>
      <c r="F3" s="37" t="s">
        <v>49</v>
      </c>
      <c r="G3" s="38" t="s">
        <v>50</v>
      </c>
      <c r="H3" s="38" t="s">
        <v>51</v>
      </c>
    </row>
    <row r="4" spans="1:8" x14ac:dyDescent="0.25">
      <c r="A4" s="39" t="s">
        <v>52</v>
      </c>
      <c r="B4" s="40" t="s">
        <v>53</v>
      </c>
      <c r="C4" s="58" t="s">
        <v>54</v>
      </c>
      <c r="D4" s="58"/>
      <c r="E4" s="58"/>
      <c r="F4" s="58"/>
      <c r="G4" s="58"/>
      <c r="H4" s="59"/>
    </row>
    <row r="5" spans="1:8" x14ac:dyDescent="0.25">
      <c r="A5" s="37" t="s">
        <v>55</v>
      </c>
      <c r="B5" s="52" t="s">
        <v>56</v>
      </c>
      <c r="C5" s="53"/>
      <c r="D5" s="41">
        <v>80721.14</v>
      </c>
      <c r="E5" s="41">
        <v>61618.6</v>
      </c>
      <c r="F5" s="42">
        <v>76.34</v>
      </c>
      <c r="G5" s="43" t="s">
        <v>57</v>
      </c>
      <c r="H5" s="43" t="s">
        <v>58</v>
      </c>
    </row>
    <row r="6" spans="1:8" x14ac:dyDescent="0.25">
      <c r="A6" s="37" t="s">
        <v>55</v>
      </c>
      <c r="B6" s="52" t="s">
        <v>56</v>
      </c>
      <c r="C6" s="53"/>
      <c r="D6" s="41">
        <v>80721.14</v>
      </c>
      <c r="E6" s="41">
        <v>68510.41</v>
      </c>
      <c r="F6" s="42">
        <v>84.87</v>
      </c>
      <c r="G6" s="43" t="s">
        <v>59</v>
      </c>
      <c r="H6" s="43" t="s">
        <v>58</v>
      </c>
    </row>
    <row r="7" spans="1:8" x14ac:dyDescent="0.25">
      <c r="A7" s="37" t="s">
        <v>55</v>
      </c>
      <c r="B7" s="52" t="s">
        <v>56</v>
      </c>
      <c r="C7" s="53"/>
      <c r="D7" s="41">
        <v>80791.320000000007</v>
      </c>
      <c r="E7" s="41">
        <v>68931.28</v>
      </c>
      <c r="F7" s="42">
        <v>85.32</v>
      </c>
      <c r="G7" s="43" t="s">
        <v>60</v>
      </c>
      <c r="H7" s="43" t="s">
        <v>58</v>
      </c>
    </row>
    <row r="8" spans="1:8" x14ac:dyDescent="0.25">
      <c r="A8" s="37" t="s">
        <v>55</v>
      </c>
      <c r="B8" s="52" t="s">
        <v>56</v>
      </c>
      <c r="C8" s="53"/>
      <c r="D8" s="41">
        <v>81499.259999999995</v>
      </c>
      <c r="E8" s="41">
        <v>69713.850000000006</v>
      </c>
      <c r="F8" s="42">
        <v>85.54</v>
      </c>
      <c r="G8" s="43" t="s">
        <v>61</v>
      </c>
      <c r="H8" s="43" t="s">
        <v>58</v>
      </c>
    </row>
    <row r="9" spans="1:8" x14ac:dyDescent="0.25">
      <c r="A9" s="37" t="s">
        <v>55</v>
      </c>
      <c r="B9" s="52" t="s">
        <v>56</v>
      </c>
      <c r="C9" s="53"/>
      <c r="D9" s="41">
        <v>78672.08</v>
      </c>
      <c r="E9" s="41">
        <v>76051.429999999993</v>
      </c>
      <c r="F9" s="42">
        <v>96.67</v>
      </c>
      <c r="G9" s="43" t="s">
        <v>62</v>
      </c>
      <c r="H9" s="43" t="s">
        <v>58</v>
      </c>
    </row>
    <row r="10" spans="1:8" x14ac:dyDescent="0.25">
      <c r="A10" s="37" t="s">
        <v>55</v>
      </c>
      <c r="B10" s="52" t="s">
        <v>56</v>
      </c>
      <c r="C10" s="53"/>
      <c r="D10" s="41">
        <v>80354.58</v>
      </c>
      <c r="E10" s="41">
        <v>66407.759999999995</v>
      </c>
      <c r="F10" s="42">
        <v>82.64</v>
      </c>
      <c r="G10" s="43" t="s">
        <v>63</v>
      </c>
      <c r="H10" s="43" t="s">
        <v>58</v>
      </c>
    </row>
    <row r="11" spans="1:8" x14ac:dyDescent="0.25">
      <c r="A11" s="37" t="s">
        <v>55</v>
      </c>
      <c r="B11" s="52" t="s">
        <v>56</v>
      </c>
      <c r="C11" s="53"/>
      <c r="D11" s="41">
        <v>84966.36</v>
      </c>
      <c r="E11" s="41">
        <v>91613.119999999995</v>
      </c>
      <c r="F11" s="42">
        <v>107.82</v>
      </c>
      <c r="G11" s="43" t="s">
        <v>64</v>
      </c>
      <c r="H11" s="43" t="s">
        <v>58</v>
      </c>
    </row>
    <row r="12" spans="1:8" x14ac:dyDescent="0.25">
      <c r="A12" s="37" t="s">
        <v>55</v>
      </c>
      <c r="B12" s="52" t="s">
        <v>56</v>
      </c>
      <c r="C12" s="53"/>
      <c r="D12" s="41">
        <v>83971.55</v>
      </c>
      <c r="E12" s="41">
        <v>63760.51</v>
      </c>
      <c r="F12" s="42">
        <v>75.930000000000007</v>
      </c>
      <c r="G12" s="43" t="s">
        <v>65</v>
      </c>
      <c r="H12" s="43" t="s">
        <v>58</v>
      </c>
    </row>
    <row r="13" spans="1:8" x14ac:dyDescent="0.25">
      <c r="A13" s="37" t="s">
        <v>55</v>
      </c>
      <c r="B13" s="52" t="s">
        <v>56</v>
      </c>
      <c r="C13" s="53"/>
      <c r="D13" s="41">
        <v>83933.75</v>
      </c>
      <c r="E13" s="41">
        <v>67165.539999999994</v>
      </c>
      <c r="F13" s="42">
        <v>80.02</v>
      </c>
      <c r="G13" s="43" t="s">
        <v>66</v>
      </c>
      <c r="H13" s="43" t="s">
        <v>58</v>
      </c>
    </row>
    <row r="14" spans="1:8" x14ac:dyDescent="0.25">
      <c r="A14" s="37" t="s">
        <v>55</v>
      </c>
      <c r="B14" s="52" t="s">
        <v>56</v>
      </c>
      <c r="C14" s="53"/>
      <c r="D14" s="41">
        <v>83557.75</v>
      </c>
      <c r="E14" s="41">
        <v>69105.58</v>
      </c>
      <c r="F14" s="42">
        <v>82.7</v>
      </c>
      <c r="G14" s="43" t="s">
        <v>67</v>
      </c>
      <c r="H14" s="43" t="s">
        <v>58</v>
      </c>
    </row>
    <row r="15" spans="1:8" x14ac:dyDescent="0.25">
      <c r="A15" s="37" t="s">
        <v>55</v>
      </c>
      <c r="B15" s="52" t="s">
        <v>56</v>
      </c>
      <c r="C15" s="53"/>
      <c r="D15" s="41">
        <v>84009.58</v>
      </c>
      <c r="E15" s="41">
        <v>79068.179999999993</v>
      </c>
      <c r="F15" s="42">
        <v>94.12</v>
      </c>
      <c r="G15" s="43" t="s">
        <v>68</v>
      </c>
      <c r="H15" s="43" t="s">
        <v>58</v>
      </c>
    </row>
    <row r="16" spans="1:8" x14ac:dyDescent="0.25">
      <c r="A16" s="37" t="s">
        <v>55</v>
      </c>
      <c r="B16" s="52" t="s">
        <v>56</v>
      </c>
      <c r="C16" s="53"/>
      <c r="D16" s="41">
        <v>80326.94</v>
      </c>
      <c r="E16" s="41">
        <v>110896.3</v>
      </c>
      <c r="F16" s="42">
        <v>138.06</v>
      </c>
      <c r="G16" s="43" t="s">
        <v>69</v>
      </c>
      <c r="H16" s="43" t="s">
        <v>58</v>
      </c>
    </row>
    <row r="17" spans="1:8" x14ac:dyDescent="0.25">
      <c r="A17" s="54" t="s">
        <v>70</v>
      </c>
      <c r="B17" s="55"/>
      <c r="C17" s="56"/>
      <c r="D17" s="44">
        <v>983525.45</v>
      </c>
      <c r="E17" s="44">
        <v>892842.56</v>
      </c>
      <c r="F17" s="45">
        <v>90.78</v>
      </c>
      <c r="G17" s="43" t="s">
        <v>52</v>
      </c>
      <c r="H17" s="43" t="s">
        <v>52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1</vt:lpstr>
      <vt:lpstr>Работа 2019</vt:lpstr>
      <vt:lpstr>Справка</vt:lpstr>
      <vt:lpstr>'Юности, д.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Соломко Михайловна</cp:lastModifiedBy>
  <cp:lastPrinted>2019-01-30T02:10:26Z</cp:lastPrinted>
  <dcterms:created xsi:type="dcterms:W3CDTF">2018-02-13T05:54:21Z</dcterms:created>
  <dcterms:modified xsi:type="dcterms:W3CDTF">2021-03-10T05:02:04Z</dcterms:modified>
</cp:coreProperties>
</file>