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азо 65" sheetId="1" r:id="rId1"/>
  </sheets>
  <definedNames>
    <definedName name="_xlnm._FilterDatabase" localSheetId="0" hidden="1">'лазо 65'!$A$3:$E$103</definedName>
    <definedName name="_xlnm.Print_Area" localSheetId="0">'лазо 65'!$A$1:$D$103</definedName>
  </definedNames>
  <calcPr calcId="145621"/>
</workbook>
</file>

<file path=xl/calcChain.xml><?xml version="1.0" encoding="utf-8"?>
<calcChain xmlns="http://schemas.openxmlformats.org/spreadsheetml/2006/main">
  <c r="B102" i="1" l="1"/>
  <c r="B89" i="1"/>
  <c r="B98" i="1"/>
  <c r="B86" i="1"/>
  <c r="B12" i="1" l="1"/>
  <c r="B47" i="1" l="1"/>
  <c r="B28" i="1"/>
  <c r="B83" i="1" l="1"/>
  <c r="B80" i="1"/>
  <c r="B21" i="1"/>
  <c r="B17" i="1"/>
  <c r="B14" i="1"/>
  <c r="B8" i="1"/>
  <c r="B11" i="1"/>
  <c r="B9" i="1" s="1"/>
  <c r="B100" i="1" l="1"/>
  <c r="B99" i="1"/>
  <c r="B101" i="1" l="1"/>
  <c r="B103" i="1" l="1"/>
</calcChain>
</file>

<file path=xl/sharedStrings.xml><?xml version="1.0" encoding="utf-8"?>
<sst xmlns="http://schemas.openxmlformats.org/spreadsheetml/2006/main" count="191" uniqueCount="123">
  <si>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</si>
  <si>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</si>
  <si>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</si>
  <si>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</si>
  <si>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</si>
  <si>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</si>
  <si>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</si>
  <si>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</si>
  <si>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</si>
  <si>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</si>
  <si>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</si>
  <si>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</si>
  <si>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</si>
  <si>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</si>
  <si>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</si>
  <si>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</si>
  <si>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</si>
  <si>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</si>
  <si>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</si>
  <si>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</si>
  <si>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</si>
  <si>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</si>
  <si>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</si>
  <si>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</si>
  <si>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</si>
  <si>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</si>
  <si>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Лазо, д. 65</t>
  </si>
  <si>
    <t>Выезд а/машины по заявке</t>
  </si>
  <si>
    <t>выезд</t>
  </si>
  <si>
    <t>м2</t>
  </si>
  <si>
    <t>1 стояк</t>
  </si>
  <si>
    <t>м</t>
  </si>
  <si>
    <t>Очистка канализационной сети</t>
  </si>
  <si>
    <t>1м</t>
  </si>
  <si>
    <t>УМВД России по г. Чите Лазо,65</t>
  </si>
  <si>
    <t>шт.</t>
  </si>
  <si>
    <t>Заделка штроб кирпячом</t>
  </si>
  <si>
    <t>дом</t>
  </si>
  <si>
    <t>Удаление воздуха со стояков отопления</t>
  </si>
  <si>
    <t>шт</t>
  </si>
  <si>
    <t>Замена входной задвижки (хвс)</t>
  </si>
  <si>
    <t>Замена электрической лампы накаливания</t>
  </si>
  <si>
    <t>1 дом</t>
  </si>
  <si>
    <t>Осмотр подвала</t>
  </si>
  <si>
    <t>Осмотр сантех. оборудования</t>
  </si>
  <si>
    <t>Ремонт труб КНС</t>
  </si>
  <si>
    <t>Ремонт чердачного люка</t>
  </si>
  <si>
    <t>метр</t>
  </si>
  <si>
    <t>Сброс воздуха со стояков отопления с использованием а/м газель</t>
  </si>
  <si>
    <t>Смена задвижек д.80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</si>
  <si>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</si>
  <si>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</si>
  <si>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</si>
  <si>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</si>
  <si>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</si>
  <si>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</si>
  <si>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</si>
  <si>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</si>
  <si>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</si>
  <si>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</si>
  <si>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</si>
  <si>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</si>
  <si>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</si>
  <si>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</si>
  <si>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</si>
  <si>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</si>
  <si>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</si>
  <si>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</si>
  <si>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</si>
  <si>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</si>
  <si>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автомата</t>
  </si>
  <si>
    <t>Замена электропатрона с материалом</t>
  </si>
  <si>
    <t>Осмотр крыши</t>
  </si>
  <si>
    <t>Осмотр электросчетчика</t>
  </si>
  <si>
    <t>Очистка кровли от снега</t>
  </si>
  <si>
    <t>Ремонт крыши бикростом</t>
  </si>
  <si>
    <t>Установка светильников с датчиком на движение</t>
  </si>
  <si>
    <t>Устройство кладки и оштукатуривание тех. отверстий</t>
  </si>
  <si>
    <t>замена электрической лампы накаливания</t>
  </si>
  <si>
    <t>замена электропроводки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</si>
  <si>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</si>
  <si>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</si>
  <si>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</si>
  <si>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</si>
  <si>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исполнение заявок не связанных с ремонтом</t>
  </si>
  <si>
    <t>навеска замка (крабовый)</t>
  </si>
  <si>
    <t>установка светильника с датчиком на движение</t>
  </si>
  <si>
    <t>Закрытие/открытие стояков водоснабжения с использованием  а/м газель</t>
  </si>
  <si>
    <t>Замена вентиля д. 20 д. 15</t>
  </si>
  <si>
    <t>Замена прокладок на задвижке</t>
  </si>
  <si>
    <t>Запуск системы отопления</t>
  </si>
  <si>
    <t>Освещение подвала</t>
  </si>
  <si>
    <t>Промывка канализационного выпуска</t>
  </si>
  <si>
    <t>подъезд</t>
  </si>
  <si>
    <t>Регулировка теплоносителя</t>
  </si>
  <si>
    <t>Ремонт канализационной трубы  50 мм</t>
  </si>
  <si>
    <t>Смена вентиля д. 20 мм</t>
  </si>
  <si>
    <t>стояк</t>
  </si>
  <si>
    <t>Частичная замена стояка КНС д. 110</t>
  </si>
  <si>
    <t>Чистка ВВП</t>
  </si>
  <si>
    <t>Чистка водоподогревателя Лазо, 65</t>
  </si>
  <si>
    <t>закрытие штробы из ДСП</t>
  </si>
  <si>
    <t>отключение/включение насосов</t>
  </si>
  <si>
    <t>прочистка внутренней канализационной сети</t>
  </si>
  <si>
    <t>ремонт калача</t>
  </si>
  <si>
    <t>частичная замена стояка ГВС</t>
  </si>
  <si>
    <t>частичная замена трубы КНС с тройником (раскр и закр. штробы со снят у</t>
  </si>
  <si>
    <t>квартира</t>
  </si>
  <si>
    <t>Дезинсекция Дезснабсервис</t>
  </si>
  <si>
    <t>Дезинсекция Портал 75</t>
  </si>
  <si>
    <t>Тех.обслуживание ГО К=0,6;0,8;0,85;0,9;1 (1,2 кв. 2021 г.)</t>
  </si>
  <si>
    <t>Тех.обслуживание ГО К=0,6;0,8;0,85;0,9;1 (3,4 кв. 2021 г.)</t>
  </si>
  <si>
    <t>Содержание ДРС 1,2 кв. 2021 г. коэф.0,8;0,85;0,9;1</t>
  </si>
  <si>
    <t>Содержание ДРС 3,4 кв. 2021 г. коэф.0,8;0,85;0,9;1</t>
  </si>
  <si>
    <t>Завоз песка на песочницы детских площадок</t>
  </si>
  <si>
    <t>м3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</si>
  <si>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</si>
  <si>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</si>
  <si>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Ремонт скамейки (с добавлением доски)</t>
  </si>
  <si>
    <t>Санитарная обрезка сухих вершин и веток деревьев с исп-ем автовышки</t>
  </si>
  <si>
    <t>Уборка придомовой территории 1,2 кв. 2021 г. К=0,6;0,8</t>
  </si>
  <si>
    <t>Уборка придомовой территории 3,4 кв. 2021 г. К=0,6;0,8</t>
  </si>
  <si>
    <t>Установка новогодних елок с изготовлением деревянной крестовины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</si>
</sst>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43" fontId="2" fillId="0" borderId="0" xfId="3" applyFont="1" applyFill="1" applyAlignment="1">
      <alignment horizontal="center" vertical="center" wrapText="1"/>
    </xf>
    <xf numFmtId="0" fontId="0" fillId="0" borderId="0" xfId="0"/>
    <xf numFmtId="49" fontId="0" fillId="0" borderId="6" xfId="0" applyNumberFormat="1" applyFill="1" applyBorder="1"/>
    <xf numFmtId="164" fontId="6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164" fontId="0" fillId="0" borderId="6" xfId="0" applyNumberFormat="1" applyFill="1" applyBorder="1"/>
    <xf numFmtId="4" fontId="6" fillId="0" borderId="2" xfId="3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6"/>
  <sheetViews>
    <sheetView tabSelected="1" topLeftCell="A78" workbookViewId="0">
      <selection activeCell="B4" sqref="B4"/>
    </sheetView>
  </sheetViews>
  <sheetFormatPr defaultRowHeight="15" outlineLevelRow="2" x14ac:dyDescent="0.25"/>
  <cols>
    <col min="1" max="1" width="59.5703125" style="2" customWidth="1"/>
    <col min="2" max="2" width="15.5703125" style="1" customWidth="1"/>
    <col min="3" max="3" width="9.28515625" style="2" customWidth="1"/>
    <col min="4" max="4" width="14.42578125" style="3" customWidth="1"/>
    <col min="5" max="5" width="11.140625" style="4" customWidth="1"/>
    <col min="6" max="16384" width="9.140625" style="4"/>
  </cols>
  <sheetData>
    <row r="1" spans="1:4" s="5" customFormat="1" ht="37.5" customHeight="1" x14ac:dyDescent="0.25">
      <c r="A1" s="35" t="s">
        <v>5</v>
      </c>
      <c r="B1" s="35"/>
      <c r="C1" s="35"/>
      <c r="D1" s="35"/>
    </row>
    <row r="2" spans="1:4" s="5" customFormat="1" ht="17.25" customHeight="1" x14ac:dyDescent="0.25">
      <c r="A2" s="6" t="s">
        <v>26</v>
      </c>
      <c r="B2" s="37" t="s">
        <v>52</v>
      </c>
      <c r="C2" s="37"/>
      <c r="D2" s="37"/>
    </row>
    <row r="3" spans="1:4" s="5" customFormat="1" ht="57" x14ac:dyDescent="0.25">
      <c r="A3" s="7" t="s">
        <v>2</v>
      </c>
      <c r="B3" s="8" t="s">
        <v>24</v>
      </c>
      <c r="C3" s="9" t="s">
        <v>0</v>
      </c>
      <c r="D3" s="10" t="s">
        <v>1</v>
      </c>
    </row>
    <row r="4" spans="1:4" x14ac:dyDescent="0.25">
      <c r="A4" s="29" t="s">
        <v>51</v>
      </c>
      <c r="B4" s="30">
        <v>-1583129.32</v>
      </c>
      <c r="C4" s="31" t="s">
        <v>23</v>
      </c>
      <c r="D4" s="4"/>
    </row>
    <row r="5" spans="1:4" s="5" customFormat="1" x14ac:dyDescent="0.25">
      <c r="A5" s="38" t="s">
        <v>25</v>
      </c>
      <c r="B5" s="39"/>
      <c r="C5" s="39"/>
      <c r="D5" s="40"/>
    </row>
    <row r="6" spans="1:4" s="5" customFormat="1" ht="28.5" x14ac:dyDescent="0.25">
      <c r="A6" s="7" t="s">
        <v>53</v>
      </c>
      <c r="B6" s="8">
        <v>1340541.24</v>
      </c>
      <c r="C6" s="11" t="s">
        <v>23</v>
      </c>
      <c r="D6" s="10"/>
    </row>
    <row r="7" spans="1:4" s="5" customFormat="1" x14ac:dyDescent="0.25">
      <c r="A7" s="7" t="s">
        <v>54</v>
      </c>
      <c r="B7" s="8">
        <v>1372078.84</v>
      </c>
      <c r="C7" s="11" t="s">
        <v>23</v>
      </c>
      <c r="D7" s="10"/>
    </row>
    <row r="8" spans="1:4" s="5" customFormat="1" x14ac:dyDescent="0.25">
      <c r="A8" s="7" t="s">
        <v>55</v>
      </c>
      <c r="B8" s="8">
        <f>B7-B6</f>
        <v>31537.600000000093</v>
      </c>
      <c r="C8" s="11" t="s">
        <v>23</v>
      </c>
      <c r="D8" s="10"/>
    </row>
    <row r="9" spans="1:4" s="5" customFormat="1" x14ac:dyDescent="0.25">
      <c r="A9" s="7" t="s">
        <v>6</v>
      </c>
      <c r="B9" s="8">
        <f>B11+B10</f>
        <v>24992.370000000003</v>
      </c>
      <c r="C9" s="11" t="s">
        <v>23</v>
      </c>
      <c r="D9" s="10"/>
    </row>
    <row r="10" spans="1:4" s="5" customFormat="1" x14ac:dyDescent="0.25">
      <c r="A10" s="7" t="s">
        <v>34</v>
      </c>
      <c r="B10" s="12">
        <v>4676.8500000000004</v>
      </c>
      <c r="C10" s="11" t="s">
        <v>23</v>
      </c>
      <c r="D10" s="10"/>
    </row>
    <row r="11" spans="1:4" s="5" customFormat="1" x14ac:dyDescent="0.25">
      <c r="A11" s="7" t="s">
        <v>7</v>
      </c>
      <c r="B11" s="12">
        <f>900*12+792.96*12</f>
        <v>20315.52</v>
      </c>
      <c r="C11" s="11" t="s">
        <v>23</v>
      </c>
      <c r="D11" s="10"/>
    </row>
    <row r="12" spans="1:4" s="5" customFormat="1" x14ac:dyDescent="0.25">
      <c r="A12" s="6" t="s">
        <v>56</v>
      </c>
      <c r="B12" s="13">
        <f>B6+B10</f>
        <v>1345218.09</v>
      </c>
      <c r="C12" s="11" t="s">
        <v>23</v>
      </c>
      <c r="D12" s="14"/>
    </row>
    <row r="13" spans="1:4" s="5" customFormat="1" x14ac:dyDescent="0.25">
      <c r="A13" s="36" t="s">
        <v>8</v>
      </c>
      <c r="B13" s="36"/>
      <c r="C13" s="36"/>
      <c r="D13" s="36"/>
    </row>
    <row r="14" spans="1:4" s="5" customFormat="1" ht="29.25" thickBot="1" x14ac:dyDescent="0.3">
      <c r="A14" s="6" t="s">
        <v>9</v>
      </c>
      <c r="B14" s="13">
        <f>SUM(B15:B16)</f>
        <v>228771.54</v>
      </c>
      <c r="C14" s="15"/>
      <c r="D14" s="14"/>
    </row>
    <row r="15" spans="1:4" s="25" customFormat="1" ht="15.75" thickBot="1" x14ac:dyDescent="0.3">
      <c r="A15" s="26" t="s">
        <v>60</v>
      </c>
      <c r="B15" s="32">
        <v>111017.52</v>
      </c>
      <c r="C15" s="26" t="s">
        <v>29</v>
      </c>
      <c r="D15" s="32">
        <v>26946</v>
      </c>
    </row>
    <row r="16" spans="1:4" s="25" customFormat="1" ht="15.75" thickBot="1" x14ac:dyDescent="0.3">
      <c r="A16" s="26" t="s">
        <v>61</v>
      </c>
      <c r="B16" s="32">
        <v>117754.02</v>
      </c>
      <c r="C16" s="26" t="s">
        <v>29</v>
      </c>
      <c r="D16" s="32">
        <v>26946</v>
      </c>
    </row>
    <row r="17" spans="1:4" s="5" customFormat="1" ht="29.25" thickBot="1" x14ac:dyDescent="0.3">
      <c r="A17" s="6" t="s">
        <v>10</v>
      </c>
      <c r="B17" s="13">
        <f>SUM(B18:B19)</f>
        <v>105763.02</v>
      </c>
      <c r="C17" s="15"/>
      <c r="D17" s="14"/>
    </row>
    <row r="18" spans="1:4" s="25" customFormat="1" ht="15.75" thickBot="1" x14ac:dyDescent="0.3">
      <c r="A18" s="26" t="s">
        <v>62</v>
      </c>
      <c r="B18" s="32">
        <v>51197.4</v>
      </c>
      <c r="C18" s="26" t="s">
        <v>29</v>
      </c>
      <c r="D18" s="32">
        <v>26946</v>
      </c>
    </row>
    <row r="19" spans="1:4" s="25" customFormat="1" ht="15.75" thickBot="1" x14ac:dyDescent="0.3">
      <c r="A19" s="26" t="s">
        <v>63</v>
      </c>
      <c r="B19" s="32">
        <v>54565.62</v>
      </c>
      <c r="C19" s="26" t="s">
        <v>29</v>
      </c>
      <c r="D19" s="32">
        <v>26946</v>
      </c>
    </row>
    <row r="20" spans="1:4" s="5" customFormat="1" ht="28.5" x14ac:dyDescent="0.25">
      <c r="A20" s="6" t="s">
        <v>11</v>
      </c>
      <c r="B20" s="13">
        <v>0</v>
      </c>
      <c r="C20" s="17"/>
      <c r="D20" s="14"/>
    </row>
    <row r="21" spans="1:4" s="5" customFormat="1" ht="43.5" thickBot="1" x14ac:dyDescent="0.3">
      <c r="A21" s="6" t="s">
        <v>12</v>
      </c>
      <c r="B21" s="13">
        <f>SUM(B22:B27)</f>
        <v>31526.82</v>
      </c>
      <c r="C21" s="15"/>
      <c r="D21" s="14"/>
    </row>
    <row r="22" spans="1:4" s="25" customFormat="1" ht="15.75" thickBot="1" x14ac:dyDescent="0.3">
      <c r="A22" s="26" t="s">
        <v>64</v>
      </c>
      <c r="B22" s="32">
        <v>2694.6</v>
      </c>
      <c r="C22" s="26" t="s">
        <v>29</v>
      </c>
      <c r="D22" s="32">
        <v>26946</v>
      </c>
    </row>
    <row r="23" spans="1:4" s="25" customFormat="1" ht="15.75" thickBot="1" x14ac:dyDescent="0.3">
      <c r="A23" s="26" t="s">
        <v>65</v>
      </c>
      <c r="B23" s="32">
        <v>2694.6</v>
      </c>
      <c r="C23" s="26" t="s">
        <v>29</v>
      </c>
      <c r="D23" s="32">
        <v>26946</v>
      </c>
    </row>
    <row r="24" spans="1:4" s="25" customFormat="1" ht="15.75" thickBot="1" x14ac:dyDescent="0.3">
      <c r="A24" s="26" t="s">
        <v>66</v>
      </c>
      <c r="B24" s="32">
        <v>2425.14</v>
      </c>
      <c r="C24" s="26" t="s">
        <v>29</v>
      </c>
      <c r="D24" s="32">
        <v>26946</v>
      </c>
    </row>
    <row r="25" spans="1:4" s="25" customFormat="1" ht="15.75" thickBot="1" x14ac:dyDescent="0.3">
      <c r="A25" s="26" t="s">
        <v>67</v>
      </c>
      <c r="B25" s="32">
        <v>2425.14</v>
      </c>
      <c r="C25" s="26" t="s">
        <v>29</v>
      </c>
      <c r="D25" s="32">
        <v>26946</v>
      </c>
    </row>
    <row r="26" spans="1:4" s="25" customFormat="1" ht="15.75" thickBot="1" x14ac:dyDescent="0.3">
      <c r="A26" s="26" t="s">
        <v>68</v>
      </c>
      <c r="B26" s="32">
        <v>10239.48</v>
      </c>
      <c r="C26" s="26" t="s">
        <v>29</v>
      </c>
      <c r="D26" s="32">
        <v>26946</v>
      </c>
    </row>
    <row r="27" spans="1:4" s="25" customFormat="1" ht="15.75" thickBot="1" x14ac:dyDescent="0.3">
      <c r="A27" s="26" t="s">
        <v>69</v>
      </c>
      <c r="B27" s="32">
        <v>11047.86</v>
      </c>
      <c r="C27" s="26" t="s">
        <v>29</v>
      </c>
      <c r="D27" s="32">
        <v>26946</v>
      </c>
    </row>
    <row r="28" spans="1:4" s="5" customFormat="1" ht="43.5" outlineLevel="1" thickBot="1" x14ac:dyDescent="0.3">
      <c r="A28" s="6" t="s">
        <v>13</v>
      </c>
      <c r="B28" s="13">
        <f>SUM(B29:B46)</f>
        <v>23637.62</v>
      </c>
      <c r="C28" s="18"/>
      <c r="D28" s="18"/>
    </row>
    <row r="29" spans="1:4" s="25" customFormat="1" ht="15.75" thickBot="1" x14ac:dyDescent="0.3">
      <c r="A29" s="26" t="s">
        <v>36</v>
      </c>
      <c r="B29" s="32">
        <v>695.16</v>
      </c>
      <c r="C29" s="26" t="s">
        <v>29</v>
      </c>
      <c r="D29" s="32">
        <v>1</v>
      </c>
    </row>
    <row r="30" spans="1:4" s="25" customFormat="1" ht="15.75" thickBot="1" x14ac:dyDescent="0.3">
      <c r="A30" s="26" t="s">
        <v>70</v>
      </c>
      <c r="B30" s="32">
        <v>248.9</v>
      </c>
      <c r="C30" s="26" t="s">
        <v>35</v>
      </c>
      <c r="D30" s="32">
        <v>1</v>
      </c>
    </row>
    <row r="31" spans="1:4" s="25" customFormat="1" ht="15.75" thickBot="1" x14ac:dyDescent="0.3">
      <c r="A31" s="26" t="s">
        <v>41</v>
      </c>
      <c r="B31" s="32">
        <v>883.44</v>
      </c>
      <c r="C31" s="26" t="s">
        <v>35</v>
      </c>
      <c r="D31" s="32">
        <v>6</v>
      </c>
    </row>
    <row r="32" spans="1:4" s="25" customFormat="1" ht="15.75" thickBot="1" x14ac:dyDescent="0.3">
      <c r="A32" s="26" t="s">
        <v>71</v>
      </c>
      <c r="B32" s="32">
        <v>1469.7</v>
      </c>
      <c r="C32" s="26" t="s">
        <v>35</v>
      </c>
      <c r="D32" s="32">
        <v>3</v>
      </c>
    </row>
    <row r="33" spans="1:4" s="25" customFormat="1" ht="15.75" thickBot="1" x14ac:dyDescent="0.3">
      <c r="A33" s="26" t="s">
        <v>72</v>
      </c>
      <c r="B33" s="32">
        <v>1313.6</v>
      </c>
      <c r="C33" s="26" t="s">
        <v>37</v>
      </c>
      <c r="D33" s="32">
        <v>5</v>
      </c>
    </row>
    <row r="34" spans="1:4" s="25" customFormat="1" ht="15.75" thickBot="1" x14ac:dyDescent="0.3">
      <c r="A34" s="26" t="s">
        <v>73</v>
      </c>
      <c r="B34" s="32">
        <v>196.2</v>
      </c>
      <c r="C34" s="26" t="s">
        <v>35</v>
      </c>
      <c r="D34" s="32">
        <v>1</v>
      </c>
    </row>
    <row r="35" spans="1:4" s="25" customFormat="1" ht="15.75" thickBot="1" x14ac:dyDescent="0.3">
      <c r="A35" s="26" t="s">
        <v>74</v>
      </c>
      <c r="B35" s="32">
        <v>391.2</v>
      </c>
      <c r="C35" s="26" t="s">
        <v>29</v>
      </c>
      <c r="D35" s="32">
        <v>30</v>
      </c>
    </row>
    <row r="36" spans="1:4" s="25" customFormat="1" ht="15.75" thickBot="1" x14ac:dyDescent="0.3">
      <c r="A36" s="26" t="s">
        <v>75</v>
      </c>
      <c r="B36" s="32">
        <v>1355.64</v>
      </c>
      <c r="C36" s="26" t="s">
        <v>29</v>
      </c>
      <c r="D36" s="32">
        <v>4</v>
      </c>
    </row>
    <row r="37" spans="1:4" s="25" customFormat="1" ht="15.75" thickBot="1" x14ac:dyDescent="0.3">
      <c r="A37" s="26" t="s">
        <v>46</v>
      </c>
      <c r="B37" s="32">
        <v>220.73</v>
      </c>
      <c r="C37" s="26" t="s">
        <v>35</v>
      </c>
      <c r="D37" s="32">
        <v>1</v>
      </c>
    </row>
    <row r="38" spans="1:4" s="25" customFormat="1" ht="15.75" thickBot="1" x14ac:dyDescent="0.3">
      <c r="A38" s="26" t="s">
        <v>76</v>
      </c>
      <c r="B38" s="32">
        <v>1032.8499999999999</v>
      </c>
      <c r="C38" s="26" t="s">
        <v>39</v>
      </c>
      <c r="D38" s="32">
        <v>1</v>
      </c>
    </row>
    <row r="39" spans="1:4" s="25" customFormat="1" ht="15.75" thickBot="1" x14ac:dyDescent="0.3">
      <c r="A39" s="26" t="s">
        <v>77</v>
      </c>
      <c r="B39" s="32">
        <v>2035.57</v>
      </c>
      <c r="C39" s="26" t="s">
        <v>29</v>
      </c>
      <c r="D39" s="32">
        <v>0.5</v>
      </c>
    </row>
    <row r="40" spans="1:4" s="25" customFormat="1" ht="15.75" thickBot="1" x14ac:dyDescent="0.3">
      <c r="A40" s="26" t="s">
        <v>78</v>
      </c>
      <c r="B40" s="32">
        <v>883.44</v>
      </c>
      <c r="C40" s="26" t="s">
        <v>35</v>
      </c>
      <c r="D40" s="32">
        <v>6</v>
      </c>
    </row>
    <row r="41" spans="1:4" s="25" customFormat="1" ht="15.75" thickBot="1" x14ac:dyDescent="0.3">
      <c r="A41" s="26" t="s">
        <v>79</v>
      </c>
      <c r="B41" s="32">
        <v>1211.28</v>
      </c>
      <c r="C41" s="26" t="s">
        <v>33</v>
      </c>
      <c r="D41" s="32">
        <v>8</v>
      </c>
    </row>
    <row r="42" spans="1:4" s="25" customFormat="1" ht="15.75" thickBot="1" x14ac:dyDescent="0.3">
      <c r="A42" s="26" t="s">
        <v>80</v>
      </c>
      <c r="B42" s="32">
        <v>255.27</v>
      </c>
      <c r="C42" s="26" t="s">
        <v>81</v>
      </c>
      <c r="D42" s="32">
        <v>1</v>
      </c>
    </row>
    <row r="43" spans="1:4" s="25" customFormat="1" ht="15.75" thickBot="1" x14ac:dyDescent="0.3">
      <c r="A43" s="26" t="s">
        <v>82</v>
      </c>
      <c r="B43" s="32">
        <v>3140.48</v>
      </c>
      <c r="C43" s="26" t="s">
        <v>83</v>
      </c>
      <c r="D43" s="32">
        <v>8</v>
      </c>
    </row>
    <row r="44" spans="1:4" s="25" customFormat="1" ht="15.75" thickBot="1" x14ac:dyDescent="0.3">
      <c r="A44" s="26" t="s">
        <v>84</v>
      </c>
      <c r="B44" s="32">
        <v>5596.7</v>
      </c>
      <c r="C44" s="26" t="s">
        <v>35</v>
      </c>
      <c r="D44" s="32">
        <v>10</v>
      </c>
    </row>
    <row r="45" spans="1:4" s="25" customFormat="1" ht="15.75" thickBot="1" x14ac:dyDescent="0.3">
      <c r="A45" s="26" t="s">
        <v>85</v>
      </c>
      <c r="B45" s="32">
        <v>489.66</v>
      </c>
      <c r="C45" s="26" t="s">
        <v>35</v>
      </c>
      <c r="D45" s="32">
        <v>1</v>
      </c>
    </row>
    <row r="46" spans="1:4" s="25" customFormat="1" ht="15.75" thickBot="1" x14ac:dyDescent="0.3">
      <c r="A46" s="26" t="s">
        <v>86</v>
      </c>
      <c r="B46" s="32">
        <v>2217.8000000000002</v>
      </c>
      <c r="C46" s="26" t="s">
        <v>35</v>
      </c>
      <c r="D46" s="32">
        <v>2</v>
      </c>
    </row>
    <row r="47" spans="1:4" s="16" customFormat="1" ht="52.5" customHeight="1" outlineLevel="2" thickBot="1" x14ac:dyDescent="0.3">
      <c r="A47" s="6" t="s">
        <v>14</v>
      </c>
      <c r="B47" s="27">
        <f>SUM(B48:B76)</f>
        <v>185351.31999999998</v>
      </c>
      <c r="C47" s="19"/>
      <c r="D47" s="19"/>
    </row>
    <row r="48" spans="1:4" s="25" customFormat="1" ht="15.75" thickBot="1" x14ac:dyDescent="0.3">
      <c r="A48" s="26" t="s">
        <v>27</v>
      </c>
      <c r="B48" s="32">
        <v>5671.5</v>
      </c>
      <c r="C48" s="26" t="s">
        <v>28</v>
      </c>
      <c r="D48" s="32">
        <v>10</v>
      </c>
    </row>
    <row r="49" spans="1:4" s="25" customFormat="1" ht="15.75" thickBot="1" x14ac:dyDescent="0.3">
      <c r="A49" s="26" t="s">
        <v>87</v>
      </c>
      <c r="B49" s="32">
        <v>4614.96</v>
      </c>
      <c r="C49" s="26" t="s">
        <v>30</v>
      </c>
      <c r="D49" s="32">
        <v>8</v>
      </c>
    </row>
    <row r="50" spans="1:4" s="25" customFormat="1" ht="15.75" thickBot="1" x14ac:dyDescent="0.3">
      <c r="A50" s="26" t="s">
        <v>88</v>
      </c>
      <c r="B50" s="32">
        <v>691.06</v>
      </c>
      <c r="C50" s="26" t="s">
        <v>35</v>
      </c>
      <c r="D50" s="32">
        <v>2</v>
      </c>
    </row>
    <row r="51" spans="1:4" s="25" customFormat="1" ht="15.75" thickBot="1" x14ac:dyDescent="0.3">
      <c r="A51" s="26" t="s">
        <v>40</v>
      </c>
      <c r="B51" s="32">
        <v>6590</v>
      </c>
      <c r="C51" s="26" t="s">
        <v>35</v>
      </c>
      <c r="D51" s="32">
        <v>1</v>
      </c>
    </row>
    <row r="52" spans="1:4" s="25" customFormat="1" ht="15.75" thickBot="1" x14ac:dyDescent="0.3">
      <c r="A52" s="26" t="s">
        <v>89</v>
      </c>
      <c r="B52" s="32">
        <v>442.89</v>
      </c>
      <c r="C52" s="26" t="s">
        <v>35</v>
      </c>
      <c r="D52" s="32">
        <v>1</v>
      </c>
    </row>
    <row r="53" spans="1:4" s="25" customFormat="1" ht="15.75" thickBot="1" x14ac:dyDescent="0.3">
      <c r="A53" s="26" t="s">
        <v>90</v>
      </c>
      <c r="B53" s="32">
        <v>1117</v>
      </c>
      <c r="C53" s="26" t="s">
        <v>35</v>
      </c>
      <c r="D53" s="32">
        <v>1</v>
      </c>
    </row>
    <row r="54" spans="1:4" s="25" customFormat="1" ht="15.75" thickBot="1" x14ac:dyDescent="0.3">
      <c r="A54" s="26" t="s">
        <v>91</v>
      </c>
      <c r="B54" s="32">
        <v>6463</v>
      </c>
      <c r="C54" s="26" t="s">
        <v>31</v>
      </c>
      <c r="D54" s="32">
        <v>50</v>
      </c>
    </row>
    <row r="55" spans="1:4" s="25" customFormat="1" ht="15.75" thickBot="1" x14ac:dyDescent="0.3">
      <c r="A55" s="26" t="s">
        <v>43</v>
      </c>
      <c r="B55" s="32">
        <v>6747.84</v>
      </c>
      <c r="C55" s="26" t="s">
        <v>37</v>
      </c>
      <c r="D55" s="32">
        <v>8</v>
      </c>
    </row>
    <row r="56" spans="1:4" s="25" customFormat="1" ht="15.75" thickBot="1" x14ac:dyDescent="0.3">
      <c r="A56" s="26" t="s">
        <v>43</v>
      </c>
      <c r="B56" s="32">
        <v>381.43</v>
      </c>
      <c r="C56" s="26" t="s">
        <v>42</v>
      </c>
      <c r="D56" s="32">
        <v>1</v>
      </c>
    </row>
    <row r="57" spans="1:4" s="25" customFormat="1" ht="15.75" thickBot="1" x14ac:dyDescent="0.3">
      <c r="A57" s="26" t="s">
        <v>44</v>
      </c>
      <c r="B57" s="32">
        <v>5157.0200000000004</v>
      </c>
      <c r="C57" s="26" t="s">
        <v>35</v>
      </c>
      <c r="D57" s="32">
        <v>11</v>
      </c>
    </row>
    <row r="58" spans="1:4" s="25" customFormat="1" ht="15.75" thickBot="1" x14ac:dyDescent="0.3">
      <c r="A58" s="26" t="s">
        <v>32</v>
      </c>
      <c r="B58" s="32">
        <v>1114.8800000000001</v>
      </c>
      <c r="C58" s="26" t="s">
        <v>31</v>
      </c>
      <c r="D58" s="32">
        <v>8</v>
      </c>
    </row>
    <row r="59" spans="1:4" s="25" customFormat="1" ht="15.75" thickBot="1" x14ac:dyDescent="0.3">
      <c r="A59" s="26" t="s">
        <v>32</v>
      </c>
      <c r="B59" s="32">
        <v>36346.75</v>
      </c>
      <c r="C59" s="26" t="s">
        <v>31</v>
      </c>
      <c r="D59" s="32">
        <v>55</v>
      </c>
    </row>
    <row r="60" spans="1:4" s="25" customFormat="1" ht="15.75" thickBot="1" x14ac:dyDescent="0.3">
      <c r="A60" s="26" t="s">
        <v>92</v>
      </c>
      <c r="B60" s="32">
        <v>1320.56</v>
      </c>
      <c r="C60" s="26" t="s">
        <v>93</v>
      </c>
      <c r="D60" s="32">
        <v>1</v>
      </c>
    </row>
    <row r="61" spans="1:4" s="25" customFormat="1" ht="15.75" thickBot="1" x14ac:dyDescent="0.3">
      <c r="A61" s="26" t="s">
        <v>94</v>
      </c>
      <c r="B61" s="32">
        <v>847.16</v>
      </c>
      <c r="C61" s="26" t="s">
        <v>35</v>
      </c>
      <c r="D61" s="32">
        <v>1</v>
      </c>
    </row>
    <row r="62" spans="1:4" s="25" customFormat="1" ht="15.75" thickBot="1" x14ac:dyDescent="0.3">
      <c r="A62" s="26" t="s">
        <v>95</v>
      </c>
      <c r="B62" s="32">
        <v>6679.64</v>
      </c>
      <c r="C62" s="26" t="s">
        <v>31</v>
      </c>
      <c r="D62" s="32">
        <v>11</v>
      </c>
    </row>
    <row r="63" spans="1:4" s="25" customFormat="1" ht="15.75" thickBot="1" x14ac:dyDescent="0.3">
      <c r="A63" s="26" t="s">
        <v>45</v>
      </c>
      <c r="B63" s="32">
        <v>821.48</v>
      </c>
      <c r="C63" s="26" t="s">
        <v>35</v>
      </c>
      <c r="D63" s="32">
        <v>4</v>
      </c>
    </row>
    <row r="64" spans="1:4" s="25" customFormat="1" ht="15.75" thickBot="1" x14ac:dyDescent="0.3">
      <c r="A64" s="26" t="s">
        <v>48</v>
      </c>
      <c r="B64" s="32">
        <v>50698.5</v>
      </c>
      <c r="C64" s="26" t="s">
        <v>30</v>
      </c>
      <c r="D64" s="32">
        <v>73</v>
      </c>
    </row>
    <row r="65" spans="1:4" s="25" customFormat="1" ht="15.75" thickBot="1" x14ac:dyDescent="0.3">
      <c r="A65" s="26" t="s">
        <v>96</v>
      </c>
      <c r="B65" s="32">
        <v>2849.4</v>
      </c>
      <c r="C65" s="26" t="s">
        <v>35</v>
      </c>
      <c r="D65" s="32">
        <v>2</v>
      </c>
    </row>
    <row r="66" spans="1:4" s="25" customFormat="1" ht="15.75" thickBot="1" x14ac:dyDescent="0.3">
      <c r="A66" s="26" t="s">
        <v>49</v>
      </c>
      <c r="B66" s="32">
        <v>4675.2</v>
      </c>
      <c r="C66" s="26" t="s">
        <v>35</v>
      </c>
      <c r="D66" s="32">
        <v>1</v>
      </c>
    </row>
    <row r="67" spans="1:4" s="25" customFormat="1" ht="15.75" thickBot="1" x14ac:dyDescent="0.3">
      <c r="A67" s="26" t="s">
        <v>38</v>
      </c>
      <c r="B67" s="32">
        <v>977.56</v>
      </c>
      <c r="C67" s="26" t="s">
        <v>97</v>
      </c>
      <c r="D67" s="32">
        <v>1</v>
      </c>
    </row>
    <row r="68" spans="1:4" s="25" customFormat="1" ht="15.75" thickBot="1" x14ac:dyDescent="0.3">
      <c r="A68" s="26" t="s">
        <v>98</v>
      </c>
      <c r="B68" s="32">
        <v>7047.9</v>
      </c>
      <c r="C68" s="26" t="s">
        <v>47</v>
      </c>
      <c r="D68" s="32">
        <v>5</v>
      </c>
    </row>
    <row r="69" spans="1:4" s="25" customFormat="1" ht="15.75" thickBot="1" x14ac:dyDescent="0.3">
      <c r="A69" s="26" t="s">
        <v>99</v>
      </c>
      <c r="B69" s="32">
        <v>5326.79</v>
      </c>
      <c r="C69" s="26" t="s">
        <v>35</v>
      </c>
      <c r="D69" s="32">
        <v>1</v>
      </c>
    </row>
    <row r="70" spans="1:4" s="25" customFormat="1" ht="15.75" thickBot="1" x14ac:dyDescent="0.3">
      <c r="A70" s="26" t="s">
        <v>100</v>
      </c>
      <c r="B70" s="32">
        <v>8129.11</v>
      </c>
      <c r="C70" s="26" t="s">
        <v>35</v>
      </c>
      <c r="D70" s="32">
        <v>1</v>
      </c>
    </row>
    <row r="71" spans="1:4" s="25" customFormat="1" ht="15.75" thickBot="1" x14ac:dyDescent="0.3">
      <c r="A71" s="26" t="s">
        <v>101</v>
      </c>
      <c r="B71" s="32">
        <v>1174.68</v>
      </c>
      <c r="C71" s="26" t="s">
        <v>35</v>
      </c>
      <c r="D71" s="32">
        <v>1</v>
      </c>
    </row>
    <row r="72" spans="1:4" s="25" customFormat="1" ht="15.75" thickBot="1" x14ac:dyDescent="0.3">
      <c r="A72" s="26" t="s">
        <v>102</v>
      </c>
      <c r="B72" s="32">
        <v>295.87</v>
      </c>
      <c r="C72" s="26" t="s">
        <v>37</v>
      </c>
      <c r="D72" s="32">
        <v>1</v>
      </c>
    </row>
    <row r="73" spans="1:4" s="25" customFormat="1" ht="15.75" thickBot="1" x14ac:dyDescent="0.3">
      <c r="A73" s="26" t="s">
        <v>103</v>
      </c>
      <c r="B73" s="32">
        <v>1325.3</v>
      </c>
      <c r="C73" s="26" t="s">
        <v>31</v>
      </c>
      <c r="D73" s="32">
        <v>10</v>
      </c>
    </row>
    <row r="74" spans="1:4" s="25" customFormat="1" ht="15.75" thickBot="1" x14ac:dyDescent="0.3">
      <c r="A74" s="26" t="s">
        <v>104</v>
      </c>
      <c r="B74" s="32">
        <v>484.75</v>
      </c>
      <c r="C74" s="26" t="s">
        <v>35</v>
      </c>
      <c r="D74" s="32">
        <v>1</v>
      </c>
    </row>
    <row r="75" spans="1:4" s="25" customFormat="1" ht="15.75" thickBot="1" x14ac:dyDescent="0.3">
      <c r="A75" s="26" t="s">
        <v>105</v>
      </c>
      <c r="B75" s="32">
        <v>14466.42</v>
      </c>
      <c r="C75" s="26" t="s">
        <v>31</v>
      </c>
      <c r="D75" s="32">
        <v>6</v>
      </c>
    </row>
    <row r="76" spans="1:4" s="25" customFormat="1" ht="15.75" thickBot="1" x14ac:dyDescent="0.3">
      <c r="A76" s="26" t="s">
        <v>106</v>
      </c>
      <c r="B76" s="32">
        <v>2892.67</v>
      </c>
      <c r="C76" s="26" t="s">
        <v>107</v>
      </c>
      <c r="D76" s="32">
        <v>1</v>
      </c>
    </row>
    <row r="77" spans="1:4" s="5" customFormat="1" ht="28.5" x14ac:dyDescent="0.25">
      <c r="A77" s="6" t="s">
        <v>15</v>
      </c>
      <c r="B77" s="13">
        <v>0</v>
      </c>
      <c r="C77" s="15"/>
      <c r="D77" s="14"/>
    </row>
    <row r="78" spans="1:4" s="5" customFormat="1" ht="28.5" x14ac:dyDescent="0.25">
      <c r="A78" s="6" t="s">
        <v>16</v>
      </c>
      <c r="B78" s="13">
        <v>0</v>
      </c>
      <c r="C78" s="15"/>
      <c r="D78" s="14"/>
    </row>
    <row r="79" spans="1:4" s="5" customFormat="1" ht="28.5" x14ac:dyDescent="0.25">
      <c r="A79" s="6" t="s">
        <v>17</v>
      </c>
      <c r="B79" s="13">
        <v>0</v>
      </c>
      <c r="C79" s="15"/>
      <c r="D79" s="14"/>
    </row>
    <row r="80" spans="1:4" s="5" customFormat="1" ht="29.25" thickBot="1" x14ac:dyDescent="0.3">
      <c r="A80" s="6" t="s">
        <v>18</v>
      </c>
      <c r="B80" s="13">
        <f>SUM(B81:B82)</f>
        <v>14146.65</v>
      </c>
      <c r="C80" s="15"/>
      <c r="D80" s="14"/>
    </row>
    <row r="81" spans="1:4" s="25" customFormat="1" ht="15.75" thickBot="1" x14ac:dyDescent="0.3">
      <c r="A81" s="26" t="s">
        <v>110</v>
      </c>
      <c r="B81" s="32">
        <v>6736.5</v>
      </c>
      <c r="C81" s="26" t="s">
        <v>29</v>
      </c>
      <c r="D81" s="32">
        <v>26946</v>
      </c>
    </row>
    <row r="82" spans="1:4" s="25" customFormat="1" ht="15.75" thickBot="1" x14ac:dyDescent="0.3">
      <c r="A82" s="26" t="s">
        <v>111</v>
      </c>
      <c r="B82" s="32">
        <v>7410.15</v>
      </c>
      <c r="C82" s="26" t="s">
        <v>29</v>
      </c>
      <c r="D82" s="32">
        <v>26946</v>
      </c>
    </row>
    <row r="83" spans="1:4" s="5" customFormat="1" ht="29.25" thickBot="1" x14ac:dyDescent="0.3">
      <c r="A83" s="6" t="s">
        <v>19</v>
      </c>
      <c r="B83" s="13">
        <f>SUM(B84:B85)</f>
        <v>53029.729999999996</v>
      </c>
      <c r="C83" s="15"/>
      <c r="D83" s="14"/>
    </row>
    <row r="84" spans="1:4" s="25" customFormat="1" ht="15.75" thickBot="1" x14ac:dyDescent="0.3">
      <c r="A84" s="26" t="s">
        <v>112</v>
      </c>
      <c r="B84" s="32">
        <v>25868.16</v>
      </c>
      <c r="C84" s="26" t="s">
        <v>29</v>
      </c>
      <c r="D84" s="32">
        <v>26946</v>
      </c>
    </row>
    <row r="85" spans="1:4" s="25" customFormat="1" ht="15.75" thickBot="1" x14ac:dyDescent="0.3">
      <c r="A85" s="26" t="s">
        <v>113</v>
      </c>
      <c r="B85" s="32">
        <v>27161.57</v>
      </c>
      <c r="C85" s="26" t="s">
        <v>29</v>
      </c>
      <c r="D85" s="32">
        <v>26946</v>
      </c>
    </row>
    <row r="86" spans="1:4" s="5" customFormat="1" ht="43.5" thickBot="1" x14ac:dyDescent="0.3">
      <c r="A86" s="6" t="s">
        <v>20</v>
      </c>
      <c r="B86" s="13">
        <f>SUM(B87:B88)</f>
        <v>5927.52</v>
      </c>
      <c r="C86" s="15"/>
      <c r="D86" s="14"/>
    </row>
    <row r="87" spans="1:4" s="25" customFormat="1" ht="15.75" thickBot="1" x14ac:dyDescent="0.3">
      <c r="A87" s="26" t="s">
        <v>108</v>
      </c>
      <c r="B87" s="32">
        <v>2111.52</v>
      </c>
      <c r="C87" s="26" t="s">
        <v>29</v>
      </c>
      <c r="D87" s="32">
        <v>1272</v>
      </c>
    </row>
    <row r="88" spans="1:4" s="25" customFormat="1" ht="15.75" thickBot="1" x14ac:dyDescent="0.3">
      <c r="A88" s="26" t="s">
        <v>109</v>
      </c>
      <c r="B88" s="32">
        <v>3816</v>
      </c>
      <c r="C88" s="26" t="s">
        <v>29</v>
      </c>
      <c r="D88" s="32">
        <v>1272</v>
      </c>
    </row>
    <row r="89" spans="1:4" s="5" customFormat="1" ht="57.75" thickBot="1" x14ac:dyDescent="0.3">
      <c r="A89" s="6" t="s">
        <v>21</v>
      </c>
      <c r="B89" s="13">
        <f>SUM(B90:B97)</f>
        <v>171375.93000000002</v>
      </c>
      <c r="C89" s="15"/>
      <c r="D89" s="14"/>
    </row>
    <row r="90" spans="1:4" s="25" customFormat="1" ht="15.75" thickBot="1" x14ac:dyDescent="0.3">
      <c r="A90" s="26" t="s">
        <v>114</v>
      </c>
      <c r="B90" s="32">
        <v>4663.68</v>
      </c>
      <c r="C90" s="26" t="s">
        <v>115</v>
      </c>
      <c r="D90" s="32">
        <v>1.5</v>
      </c>
    </row>
    <row r="91" spans="1:4" s="25" customFormat="1" ht="15.75" thickBot="1" x14ac:dyDescent="0.3">
      <c r="A91" s="26" t="s">
        <v>116</v>
      </c>
      <c r="B91" s="32">
        <v>458.08</v>
      </c>
      <c r="C91" s="26" t="s">
        <v>29</v>
      </c>
      <c r="D91" s="32">
        <v>26946</v>
      </c>
    </row>
    <row r="92" spans="1:4" s="25" customFormat="1" ht="15.75" thickBot="1" x14ac:dyDescent="0.3">
      <c r="A92" s="26" t="s">
        <v>117</v>
      </c>
      <c r="B92" s="32">
        <v>458.08</v>
      </c>
      <c r="C92" s="26" t="s">
        <v>29</v>
      </c>
      <c r="D92" s="32">
        <v>26946</v>
      </c>
    </row>
    <row r="93" spans="1:4" s="25" customFormat="1" ht="15.75" thickBot="1" x14ac:dyDescent="0.3">
      <c r="A93" s="26" t="s">
        <v>118</v>
      </c>
      <c r="B93" s="32">
        <v>1327.47</v>
      </c>
      <c r="C93" s="26" t="s">
        <v>35</v>
      </c>
      <c r="D93" s="32">
        <v>1</v>
      </c>
    </row>
    <row r="94" spans="1:4" s="25" customFormat="1" ht="15.75" thickBot="1" x14ac:dyDescent="0.3">
      <c r="A94" s="26" t="s">
        <v>119</v>
      </c>
      <c r="B94" s="32">
        <v>8526.5499999999993</v>
      </c>
      <c r="C94" s="26" t="s">
        <v>35</v>
      </c>
      <c r="D94" s="32">
        <v>5</v>
      </c>
    </row>
    <row r="95" spans="1:4" s="25" customFormat="1" ht="15.75" thickBot="1" x14ac:dyDescent="0.3">
      <c r="A95" s="26" t="s">
        <v>120</v>
      </c>
      <c r="B95" s="32">
        <v>74101.5</v>
      </c>
      <c r="C95" s="26" t="s">
        <v>29</v>
      </c>
      <c r="D95" s="32">
        <v>26946</v>
      </c>
    </row>
    <row r="96" spans="1:4" s="25" customFormat="1" ht="15.75" thickBot="1" x14ac:dyDescent="0.3">
      <c r="A96" s="26" t="s">
        <v>121</v>
      </c>
      <c r="B96" s="32">
        <v>81269.16</v>
      </c>
      <c r="C96" s="26" t="s">
        <v>29</v>
      </c>
      <c r="D96" s="32">
        <v>26946</v>
      </c>
    </row>
    <row r="97" spans="1:5" s="25" customFormat="1" ht="15.75" thickBot="1" x14ac:dyDescent="0.3">
      <c r="A97" s="26" t="s">
        <v>122</v>
      </c>
      <c r="B97" s="32">
        <v>571.41</v>
      </c>
      <c r="C97" s="26" t="s">
        <v>35</v>
      </c>
      <c r="D97" s="32">
        <v>0.5</v>
      </c>
    </row>
    <row r="98" spans="1:5" s="5" customFormat="1" x14ac:dyDescent="0.25">
      <c r="A98" s="6" t="s">
        <v>22</v>
      </c>
      <c r="B98" s="13">
        <f>B99</f>
        <v>5940</v>
      </c>
      <c r="C98" s="15"/>
      <c r="D98" s="14"/>
    </row>
    <row r="99" spans="1:5" s="5" customFormat="1" ht="45" x14ac:dyDescent="0.25">
      <c r="A99" s="17" t="s">
        <v>4</v>
      </c>
      <c r="B99" s="20">
        <f>D99*12*5</f>
        <v>5940</v>
      </c>
      <c r="C99" s="17" t="s">
        <v>3</v>
      </c>
      <c r="D99" s="17">
        <v>99</v>
      </c>
    </row>
    <row r="100" spans="1:5" s="5" customFormat="1" x14ac:dyDescent="0.25">
      <c r="A100" s="6" t="s">
        <v>57</v>
      </c>
      <c r="B100" s="33">
        <f>B14+B17+B20+B21+B28+B47+B79+B80+B83+B86+B1014+B89+B77</f>
        <v>819530.15</v>
      </c>
      <c r="C100" s="21" t="s">
        <v>23</v>
      </c>
      <c r="D100" s="14"/>
      <c r="E100" s="28"/>
    </row>
    <row r="101" spans="1:5" s="5" customFormat="1" x14ac:dyDescent="0.25">
      <c r="A101" s="6" t="s">
        <v>58</v>
      </c>
      <c r="B101" s="34">
        <f>B100*1.2+B98</f>
        <v>989376.17999999993</v>
      </c>
      <c r="C101" s="21" t="s">
        <v>23</v>
      </c>
      <c r="D101" s="14"/>
    </row>
    <row r="102" spans="1:5" s="5" customFormat="1" x14ac:dyDescent="0.25">
      <c r="A102" s="6" t="s">
        <v>59</v>
      </c>
      <c r="B102" s="34">
        <f>B6+B9-B101+B4</f>
        <v>-1206971.8899999999</v>
      </c>
      <c r="C102" s="21" t="s">
        <v>23</v>
      </c>
      <c r="D102" s="14"/>
    </row>
    <row r="103" spans="1:5" s="5" customFormat="1" ht="28.5" hidden="1" x14ac:dyDescent="0.25">
      <c r="A103" s="6" t="s">
        <v>50</v>
      </c>
      <c r="B103" s="13">
        <f>B102+B8</f>
        <v>-1175434.2899999998</v>
      </c>
      <c r="C103" s="21" t="s">
        <v>23</v>
      </c>
      <c r="D103" s="14"/>
    </row>
    <row r="104" spans="1:5" s="5" customFormat="1" x14ac:dyDescent="0.25">
      <c r="A104" s="22"/>
      <c r="B104" s="23"/>
      <c r="C104" s="22"/>
      <c r="D104" s="24"/>
    </row>
    <row r="105" spans="1:5" s="5" customFormat="1" x14ac:dyDescent="0.25">
      <c r="A105" s="22"/>
      <c r="B105" s="23"/>
      <c r="C105" s="22"/>
      <c r="D105" s="24"/>
    </row>
    <row r="106" spans="1:5" s="5" customFormat="1" x14ac:dyDescent="0.25">
      <c r="A106" s="22"/>
      <c r="B106" s="23"/>
      <c r="C106" s="22"/>
      <c r="D106" s="24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лазо 65</vt:lpstr>
      <vt:lpstr>'лазо 65'!Область_печати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2018-03-19T02:09:33Z</cp:lastPrinted>
  <dcterms:created xsi:type="dcterms:W3CDTF">2016-03-18T02:51:51Z</dcterms:created>
  <dcterms:modified xsi:type="dcterms:W3CDTF">2022-02-18T01:18:05Z</dcterms:modified>
</cp:coreProperties>
</file>