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п-завод-ая 31" sheetId="1" r:id="rId1"/>
  </sheets>
  <definedNames>
    <definedName name="_xlnm.Print_Area" localSheetId="0">'п-завод-ая 31'!$A$1:$D$107</definedName>
  </definedNames>
  <calcPr calcId="125725"/>
</workbook>
</file>

<file path=xl/calcChain.xml><?xml version="1.0" encoding="utf-8"?>
<calcChain xmlns="http://schemas.openxmlformats.org/spreadsheetml/2006/main">
  <c r="B80" i="1"/>
  <c r="B29"/>
  <c r="B56"/>
  <c r="B89"/>
  <c r="B92"/>
  <c r="B20" l="1"/>
  <c r="B8" l="1"/>
  <c r="B86"/>
  <c r="B83"/>
  <c r="B22"/>
  <c r="B17"/>
  <c r="B14"/>
  <c r="B11"/>
  <c r="B9" s="1"/>
  <c r="B105" l="1"/>
  <c r="B12"/>
  <c r="B104"/>
  <c r="B103" l="1"/>
  <c r="B106" s="1"/>
  <c r="B107" s="1"/>
</calcChain>
</file>

<file path=xl/sharedStrings.xml><?xml version="1.0" encoding="utf-8"?>
<sst xmlns="http://schemas.openxmlformats.org/spreadsheetml/2006/main" count="194" uniqueCount="122">
  <si>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</si>
  <si>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</si>
  <si>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</si>
  <si>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</si>
  <si>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</si>
  <si>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</si>
  <si>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</si>
  <si>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</si>
  <si>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</si>
  <si>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</si>
  <si>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</si>
  <si>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</si>
  <si>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</si>
  <si>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</si>
  <si>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</si>
  <si>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</si>
  <si>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</si>
  <si>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</si>
  <si>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</si>
  <si>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</si>
  <si>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</si>
  <si>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</si>
  <si>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</si>
  <si>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</si>
  <si>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</si>
  <si>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</si>
  <si>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</si>
  <si>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</si>
  <si>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</si>
  <si>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Выезд а/машины по заявке</t>
  </si>
  <si>
    <t>выезд</t>
  </si>
  <si>
    <t>Адрес: ул. Петровско-Заводская, д. 31</t>
  </si>
  <si>
    <t>Читинская региональная спортивная общественная организация "Скиф-S</t>
  </si>
  <si>
    <t>Очистка канализационной сети</t>
  </si>
  <si>
    <t>Доходы по дому:</t>
  </si>
  <si>
    <t>Замена электрической лампы накаливания</t>
  </si>
  <si>
    <t>шт.</t>
  </si>
  <si>
    <t>руб.</t>
  </si>
  <si>
    <t>Закрытие задвижек,отк-е сбросников перед опр-кой,от-е задвиж после опр</t>
  </si>
  <si>
    <t>дом</t>
  </si>
  <si>
    <t>Осмотр подвала</t>
  </si>
  <si>
    <t>1 дом</t>
  </si>
  <si>
    <t>Протяжка контактов на электроприборах</t>
  </si>
  <si>
    <t>Ремонт доводчика</t>
  </si>
  <si>
    <t>подъезд</t>
  </si>
  <si>
    <t>Сброс воздуха со стояков отопления с использованием а/м газель</t>
  </si>
  <si>
    <t>Смена вентиля до 20 мм</t>
  </si>
  <si>
    <t>Частичная замена стояка КНС д. 110</t>
  </si>
  <si>
    <t>Бетонирование полов входа в подъезд, ул. П-Заводская, д. 31, п. 2, 3,</t>
  </si>
  <si>
    <t>Герметизация водостока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</si>
  <si>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</si>
  <si>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</si>
  <si>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Дезснабсервис</t>
  </si>
  <si>
    <t>Дератизация Дезснабсервис</t>
  </si>
  <si>
    <t>Завоз песка в песочницу</t>
  </si>
  <si>
    <t>Закрытие/открытие стояков водоснабжения с использованием  а/м газель</t>
  </si>
  <si>
    <t>Замена врезки в квартире в полипропилене</t>
  </si>
  <si>
    <t>Замена задвижек</t>
  </si>
  <si>
    <t>Замена катушки выхода ГВС на водоподогревателе</t>
  </si>
  <si>
    <t>Замена части розлива ХВС</t>
  </si>
  <si>
    <t>Замена электрической розетки</t>
  </si>
  <si>
    <t>Замена электропатрона с материалами при открытой арматуре</t>
  </si>
  <si>
    <t>Замена электропатрона с материалом</t>
  </si>
  <si>
    <t>Изготовление деревянного столбика h=1 м</t>
  </si>
  <si>
    <t>Изготовление деревянного штакетного забора длиной 2,5 м, ЖЭУ-9</t>
  </si>
  <si>
    <t>пролет</t>
  </si>
  <si>
    <t>Мелкий ремонт деревянных макетов</t>
  </si>
  <si>
    <t>Мелкий ремонт оконных рам (подъездных)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</si>
  <si>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</si>
  <si>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</si>
  <si>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</si>
  <si>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Остекление окна в подъезде</t>
  </si>
  <si>
    <t>Поверка теплового ОДПУ, 2021 г.</t>
  </si>
  <si>
    <t>Покраска забора и элем. дет. площадки придом.территории, Петров-Завод.</t>
  </si>
  <si>
    <t>Покраска и теплоизоляция розливов и тепл. узлов, П-Заводская, д. 31</t>
  </si>
  <si>
    <t>Посыпка двора песком</t>
  </si>
  <si>
    <t>Прокладка электрокабеля АВВГ 2*2,5 мм2</t>
  </si>
  <si>
    <t>Промывка канализационного выпуска</t>
  </si>
  <si>
    <t>Прочистка вентиляции</t>
  </si>
  <si>
    <t>Ремонт вентелей до 32 д.</t>
  </si>
  <si>
    <t>Ремонт кровли</t>
  </si>
  <si>
    <t>Ремонт оконных рам</t>
  </si>
  <si>
    <t>Ремонт подъездов, ул. Петро-Заводская, д. 31, п.1,2,3,5,6</t>
  </si>
  <si>
    <t>Ремонт труб КНС</t>
  </si>
  <si>
    <t>Ремонт штроб, ул. Петро- Заводская, 31, п. 5</t>
  </si>
  <si>
    <t>Ремонт электрощита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</si>
  <si>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</si>
  <si>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</si>
  <si>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</si>
  <si>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</si>
  <si>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Техническое обслуживание приборов учета тепловой энергии, 2021 г.</t>
  </si>
  <si>
    <t>раз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</si>
  <si>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</si>
  <si>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</si>
  <si>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</si>
  <si>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</si>
  <si>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</si>
  <si>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</si>
  <si>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лавочки</t>
  </si>
  <si>
    <t>Установка почтовых ящиков 4х секционных</t>
  </si>
  <si>
    <t>Установка светильников с датчиком на движение</t>
  </si>
  <si>
    <t>шт</t>
  </si>
  <si>
    <t>Установка сничек и навеска замков</t>
  </si>
  <si>
    <t>Установка штакетного забора l =2.5 h=0.7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</si>
  <si>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</si>
  <si>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</si>
  <si>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метр</t>
  </si>
  <si>
    <t>Чистка фильтра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</si>
  <si>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</si>
  <si>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</si>
  <si>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замена электрической лампы накаливания</t>
  </si>
  <si>
    <t>замена электропроводки</t>
  </si>
  <si>
    <t>исполнение заявок не связанных с ремонтом</t>
  </si>
  <si>
    <t xml:space="preserve">Сальдо начальное на 01.01.2021 г. 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</si>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</sst>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3" applyFont="1" applyFill="1" applyAlignment="1">
      <alignment horizontal="center" vertical="center"/>
    </xf>
    <xf numFmtId="164" fontId="4" fillId="0" borderId="2" xfId="3" applyFont="1" applyFill="1" applyBorder="1" applyAlignment="1">
      <alignment vertical="center"/>
    </xf>
    <xf numFmtId="164" fontId="4" fillId="0" borderId="2" xfId="3" applyFont="1" applyFill="1" applyBorder="1" applyAlignment="1"/>
    <xf numFmtId="164" fontId="6" fillId="0" borderId="2" xfId="3" applyFont="1" applyFill="1" applyBorder="1" applyAlignment="1">
      <alignment vertical="center"/>
    </xf>
    <xf numFmtId="164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164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3" applyFont="1" applyFill="1" applyBorder="1" applyAlignment="1">
      <alignment horizontal="center" vertical="center"/>
    </xf>
    <xf numFmtId="164" fontId="10" fillId="0" borderId="2" xfId="3" applyFont="1" applyFill="1" applyBorder="1" applyAlignment="1">
      <alignment vertical="center"/>
    </xf>
    <xf numFmtId="164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0" fontId="0" fillId="0" borderId="0" xfId="0"/>
    <xf numFmtId="0" fontId="12" fillId="0" borderId="2" xfId="2" applyFont="1" applyFill="1" applyBorder="1" applyAlignment="1" applyProtection="1">
      <alignment horizontal="center" vertical="center"/>
    </xf>
    <xf numFmtId="49" fontId="0" fillId="0" borderId="4" xfId="0" applyNumberFormat="1" applyFill="1" applyBorder="1"/>
    <xf numFmtId="165" fontId="0" fillId="0" borderId="4" xfId="0" applyNumberFormat="1" applyFill="1" applyBorder="1"/>
    <xf numFmtId="0" fontId="13" fillId="3" borderId="2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4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topLeftCell="A91" workbookViewId="0">
      <selection activeCell="A108" sqref="A108:XFD108"/>
    </sheetView>
  </sheetViews>
  <sheetFormatPr defaultRowHeight="15" outlineLevelRow="1"/>
  <cols>
    <col min="1" max="1" width="64.7109375" style="14" customWidth="1"/>
    <col min="2" max="2" width="20.42578125" style="22" customWidth="1"/>
    <col min="3" max="3" width="12.140625" style="3" customWidth="1"/>
    <col min="4" max="4" width="26.28515625" style="2" customWidth="1"/>
    <col min="5" max="5" width="0" style="1" hidden="1" customWidth="1"/>
    <col min="6" max="6" width="10" style="1" bestFit="1" customWidth="1"/>
    <col min="7" max="16384" width="9.140625" style="1"/>
  </cols>
  <sheetData>
    <row r="1" spans="1:4" s="16" customFormat="1" ht="66.75" customHeight="1">
      <c r="A1" s="37" t="s">
        <v>8</v>
      </c>
      <c r="B1" s="37"/>
      <c r="C1" s="37"/>
      <c r="D1" s="37"/>
    </row>
    <row r="2" spans="1:4" s="16" customFormat="1" ht="15.75">
      <c r="A2" s="17" t="s">
        <v>31</v>
      </c>
      <c r="B2" s="39" t="s">
        <v>114</v>
      </c>
      <c r="C2" s="39"/>
      <c r="D2" s="18"/>
    </row>
    <row r="3" spans="1:4" ht="57">
      <c r="A3" s="23" t="s">
        <v>2</v>
      </c>
      <c r="B3" s="24" t="s">
        <v>28</v>
      </c>
      <c r="C3" s="25" t="s">
        <v>0</v>
      </c>
      <c r="D3" s="26" t="s">
        <v>1</v>
      </c>
    </row>
    <row r="4" spans="1:4">
      <c r="A4" s="36" t="s">
        <v>113</v>
      </c>
      <c r="B4" s="24">
        <v>2242505.8770000008</v>
      </c>
      <c r="C4" s="25"/>
      <c r="D4" s="26"/>
    </row>
    <row r="5" spans="1:4">
      <c r="A5" s="40" t="s">
        <v>34</v>
      </c>
      <c r="B5" s="41"/>
      <c r="C5" s="41"/>
      <c r="D5" s="42"/>
    </row>
    <row r="6" spans="1:4">
      <c r="A6" s="23" t="s">
        <v>115</v>
      </c>
      <c r="B6" s="24">
        <v>1348125.6</v>
      </c>
      <c r="C6" s="33" t="s">
        <v>37</v>
      </c>
      <c r="D6" s="26"/>
    </row>
    <row r="7" spans="1:4">
      <c r="A7" s="23" t="s">
        <v>116</v>
      </c>
      <c r="B7" s="24">
        <v>1353530.43</v>
      </c>
      <c r="C7" s="33" t="s">
        <v>37</v>
      </c>
      <c r="D7" s="26"/>
    </row>
    <row r="8" spans="1:4">
      <c r="A8" s="23" t="s">
        <v>117</v>
      </c>
      <c r="B8" s="24">
        <f>B7-B6</f>
        <v>5404.8299999998417</v>
      </c>
      <c r="C8" s="33" t="s">
        <v>37</v>
      </c>
      <c r="D8" s="26"/>
    </row>
    <row r="9" spans="1:4">
      <c r="A9" s="23" t="s">
        <v>9</v>
      </c>
      <c r="B9" s="24">
        <f>B11+B10</f>
        <v>92781.96</v>
      </c>
      <c r="C9" s="33" t="s">
        <v>37</v>
      </c>
      <c r="D9" s="26"/>
    </row>
    <row r="10" spans="1:4">
      <c r="A10" s="31" t="s">
        <v>32</v>
      </c>
      <c r="B10" s="30">
        <v>72466.44</v>
      </c>
      <c r="C10" s="33" t="s">
        <v>37</v>
      </c>
      <c r="D10" s="28"/>
    </row>
    <row r="11" spans="1:4">
      <c r="A11" s="31" t="s">
        <v>10</v>
      </c>
      <c r="B11" s="30">
        <f>900*12+792.96*12</f>
        <v>20315.52</v>
      </c>
      <c r="C11" s="33" t="s">
        <v>37</v>
      </c>
      <c r="D11" s="28"/>
    </row>
    <row r="12" spans="1:4">
      <c r="A12" s="27" t="s">
        <v>118</v>
      </c>
      <c r="B12" s="29">
        <f>B6+B9-B11</f>
        <v>1420592.04</v>
      </c>
      <c r="C12" s="33" t="s">
        <v>37</v>
      </c>
      <c r="D12" s="28"/>
    </row>
    <row r="13" spans="1:4">
      <c r="A13" s="38" t="s">
        <v>11</v>
      </c>
      <c r="B13" s="38"/>
      <c r="C13" s="38"/>
      <c r="D13" s="38"/>
    </row>
    <row r="14" spans="1:4" ht="15.75" thickBot="1">
      <c r="A14" s="7" t="s">
        <v>12</v>
      </c>
      <c r="B14" s="19">
        <f>B15+B16</f>
        <v>230045.04</v>
      </c>
      <c r="C14" s="6"/>
      <c r="D14" s="5"/>
    </row>
    <row r="15" spans="1:4" s="32" customFormat="1" ht="15.75" thickBot="1">
      <c r="A15" s="34" t="s">
        <v>96</v>
      </c>
      <c r="B15" s="35">
        <v>111635.52</v>
      </c>
      <c r="C15" s="34" t="s">
        <v>4</v>
      </c>
      <c r="D15" s="35">
        <v>27096</v>
      </c>
    </row>
    <row r="16" spans="1:4" s="32" customFormat="1" ht="15.75" thickBot="1">
      <c r="A16" s="34" t="s">
        <v>97</v>
      </c>
      <c r="B16" s="35">
        <v>118409.52</v>
      </c>
      <c r="C16" s="34" t="s">
        <v>4</v>
      </c>
      <c r="D16" s="35">
        <v>27096</v>
      </c>
    </row>
    <row r="17" spans="1:4" ht="29.25" thickBot="1">
      <c r="A17" s="7" t="s">
        <v>13</v>
      </c>
      <c r="B17" s="19">
        <f>B19+B18</f>
        <v>106351.8</v>
      </c>
      <c r="C17" s="6"/>
      <c r="D17" s="5"/>
    </row>
    <row r="18" spans="1:4" s="32" customFormat="1" ht="15.75" thickBot="1">
      <c r="A18" s="34" t="s">
        <v>92</v>
      </c>
      <c r="B18" s="35">
        <v>51482.400000000001</v>
      </c>
      <c r="C18" s="34" t="s">
        <v>4</v>
      </c>
      <c r="D18" s="35">
        <v>27096</v>
      </c>
    </row>
    <row r="19" spans="1:4" s="32" customFormat="1" ht="15.75" thickBot="1">
      <c r="A19" s="34" t="s">
        <v>93</v>
      </c>
      <c r="B19" s="35">
        <v>54869.4</v>
      </c>
      <c r="C19" s="34" t="s">
        <v>4</v>
      </c>
      <c r="D19" s="35">
        <v>27096</v>
      </c>
    </row>
    <row r="20" spans="1:4" ht="15.75" thickBot="1">
      <c r="A20" s="7" t="s">
        <v>14</v>
      </c>
      <c r="B20" s="19">
        <f>B21</f>
        <v>0</v>
      </c>
      <c r="C20" s="8"/>
      <c r="D20" s="9"/>
    </row>
    <row r="21" spans="1:4" s="32" customFormat="1" ht="15.75" thickBot="1">
      <c r="A21" s="34"/>
      <c r="B21" s="35"/>
      <c r="C21" s="34"/>
      <c r="D21" s="35"/>
    </row>
    <row r="22" spans="1:4" ht="49.5" customHeight="1" thickBot="1">
      <c r="A22" s="7" t="s">
        <v>15</v>
      </c>
      <c r="B22" s="19">
        <f>SUM(B23:B28)</f>
        <v>31702.32</v>
      </c>
      <c r="C22" s="6"/>
      <c r="D22" s="5"/>
    </row>
    <row r="23" spans="1:4" s="32" customFormat="1" ht="15.75" thickBot="1">
      <c r="A23" s="34" t="s">
        <v>50</v>
      </c>
      <c r="B23" s="35">
        <v>2709.6</v>
      </c>
      <c r="C23" s="34" t="s">
        <v>4</v>
      </c>
      <c r="D23" s="35">
        <v>27096</v>
      </c>
    </row>
    <row r="24" spans="1:4" s="32" customFormat="1" ht="15.75" thickBot="1">
      <c r="A24" s="34" t="s">
        <v>51</v>
      </c>
      <c r="B24" s="35">
        <v>2709.6</v>
      </c>
      <c r="C24" s="34" t="s">
        <v>4</v>
      </c>
      <c r="D24" s="35">
        <v>27096</v>
      </c>
    </row>
    <row r="25" spans="1:4" s="32" customFormat="1" ht="15.75" thickBot="1">
      <c r="A25" s="34" t="s">
        <v>104</v>
      </c>
      <c r="B25" s="35">
        <v>2438.64</v>
      </c>
      <c r="C25" s="34" t="s">
        <v>4</v>
      </c>
      <c r="D25" s="35">
        <v>27096</v>
      </c>
    </row>
    <row r="26" spans="1:4" s="32" customFormat="1" ht="15.75" thickBot="1">
      <c r="A26" s="34" t="s">
        <v>105</v>
      </c>
      <c r="B26" s="35">
        <v>2438.64</v>
      </c>
      <c r="C26" s="34" t="s">
        <v>4</v>
      </c>
      <c r="D26" s="35">
        <v>27096</v>
      </c>
    </row>
    <row r="27" spans="1:4" s="32" customFormat="1" ht="15.75" thickBot="1">
      <c r="A27" s="34" t="s">
        <v>108</v>
      </c>
      <c r="B27" s="35">
        <v>10296.48</v>
      </c>
      <c r="C27" s="34" t="s">
        <v>4</v>
      </c>
      <c r="D27" s="35">
        <v>27096</v>
      </c>
    </row>
    <row r="28" spans="1:4" s="32" customFormat="1" ht="15.75" thickBot="1">
      <c r="A28" s="34" t="s">
        <v>109</v>
      </c>
      <c r="B28" s="35">
        <v>11109.36</v>
      </c>
      <c r="C28" s="34" t="s">
        <v>4</v>
      </c>
      <c r="D28" s="35">
        <v>27096</v>
      </c>
    </row>
    <row r="29" spans="1:4" ht="43.5" outlineLevel="1" thickBot="1">
      <c r="A29" s="7" t="s">
        <v>16</v>
      </c>
      <c r="B29" s="20">
        <f>SUM(B30:B55)</f>
        <v>451800.17999999993</v>
      </c>
      <c r="C29" s="15"/>
      <c r="D29" s="15"/>
    </row>
    <row r="30" spans="1:4" s="32" customFormat="1" ht="15.75" thickBot="1">
      <c r="A30" s="34" t="s">
        <v>43</v>
      </c>
      <c r="B30" s="35">
        <v>674.52</v>
      </c>
      <c r="C30" s="34" t="s">
        <v>36</v>
      </c>
      <c r="D30" s="35">
        <v>1</v>
      </c>
    </row>
    <row r="31" spans="1:4" s="32" customFormat="1" ht="15.75" thickBot="1">
      <c r="A31" s="34" t="s">
        <v>80</v>
      </c>
      <c r="B31" s="35">
        <v>896.86</v>
      </c>
      <c r="C31" s="34" t="s">
        <v>4</v>
      </c>
      <c r="D31" s="35">
        <v>2</v>
      </c>
    </row>
    <row r="32" spans="1:4" s="32" customFormat="1" ht="15.75" thickBot="1">
      <c r="A32" s="34" t="s">
        <v>80</v>
      </c>
      <c r="B32" s="35">
        <v>1793.72</v>
      </c>
      <c r="C32" s="34" t="s">
        <v>4</v>
      </c>
      <c r="D32" s="35">
        <v>4</v>
      </c>
    </row>
    <row r="33" spans="1:4" s="32" customFormat="1" ht="15.75" thickBot="1">
      <c r="A33" s="34" t="s">
        <v>81</v>
      </c>
      <c r="B33" s="35">
        <v>5129.8</v>
      </c>
      <c r="C33" s="34" t="s">
        <v>36</v>
      </c>
      <c r="D33" s="35">
        <v>4</v>
      </c>
    </row>
    <row r="34" spans="1:4" s="32" customFormat="1" ht="15.75" thickBot="1">
      <c r="A34" s="34" t="s">
        <v>82</v>
      </c>
      <c r="B34" s="35">
        <v>372698</v>
      </c>
      <c r="C34" s="34" t="s">
        <v>39</v>
      </c>
      <c r="D34" s="35">
        <v>1</v>
      </c>
    </row>
    <row r="35" spans="1:4" s="32" customFormat="1" ht="15.75" thickBot="1">
      <c r="A35" s="34" t="s">
        <v>35</v>
      </c>
      <c r="B35" s="35">
        <v>1177.92</v>
      </c>
      <c r="C35" s="34" t="s">
        <v>36</v>
      </c>
      <c r="D35" s="35">
        <v>8</v>
      </c>
    </row>
    <row r="36" spans="1:4" s="32" customFormat="1" ht="15.75" thickBot="1">
      <c r="A36" s="34" t="s">
        <v>60</v>
      </c>
      <c r="B36" s="35">
        <v>209.55</v>
      </c>
      <c r="C36" s="34" t="s">
        <v>36</v>
      </c>
      <c r="D36" s="35">
        <v>1</v>
      </c>
    </row>
    <row r="37" spans="1:4" s="32" customFormat="1" ht="15.75" thickBot="1">
      <c r="A37" s="34" t="s">
        <v>61</v>
      </c>
      <c r="B37" s="35">
        <v>2306.1</v>
      </c>
      <c r="C37" s="34" t="s">
        <v>36</v>
      </c>
      <c r="D37" s="35">
        <v>10</v>
      </c>
    </row>
    <row r="38" spans="1:4" s="32" customFormat="1" ht="15.75" thickBot="1">
      <c r="A38" s="34" t="s">
        <v>62</v>
      </c>
      <c r="B38" s="35">
        <v>489.9</v>
      </c>
      <c r="C38" s="34" t="s">
        <v>36</v>
      </c>
      <c r="D38" s="35">
        <v>1</v>
      </c>
    </row>
    <row r="39" spans="1:4" s="32" customFormat="1" ht="15.75" thickBot="1">
      <c r="A39" s="34" t="s">
        <v>63</v>
      </c>
      <c r="B39" s="35">
        <v>12601.38</v>
      </c>
      <c r="C39" s="34" t="s">
        <v>36</v>
      </c>
      <c r="D39" s="35">
        <v>22</v>
      </c>
    </row>
    <row r="40" spans="1:4" s="32" customFormat="1" ht="15.75" thickBot="1">
      <c r="A40" s="34" t="s">
        <v>84</v>
      </c>
      <c r="B40" s="35">
        <v>5335</v>
      </c>
      <c r="C40" s="34" t="s">
        <v>36</v>
      </c>
      <c r="D40" s="35">
        <v>1</v>
      </c>
    </row>
    <row r="41" spans="1:4" s="32" customFormat="1" ht="15.75" thickBot="1">
      <c r="A41" s="34" t="s">
        <v>85</v>
      </c>
      <c r="B41" s="35">
        <v>5738.88</v>
      </c>
      <c r="C41" s="34" t="s">
        <v>36</v>
      </c>
      <c r="D41" s="35">
        <v>4</v>
      </c>
    </row>
    <row r="42" spans="1:4" s="32" customFormat="1" ht="15.75" thickBot="1">
      <c r="A42" s="34" t="s">
        <v>70</v>
      </c>
      <c r="B42" s="35">
        <v>417.76</v>
      </c>
      <c r="C42" s="34" t="s">
        <v>39</v>
      </c>
      <c r="D42" s="35">
        <v>1</v>
      </c>
    </row>
    <row r="43" spans="1:4" s="32" customFormat="1" ht="15.75" thickBot="1">
      <c r="A43" s="34" t="s">
        <v>71</v>
      </c>
      <c r="B43" s="35">
        <v>3612.62</v>
      </c>
      <c r="C43" s="34" t="s">
        <v>36</v>
      </c>
      <c r="D43" s="35">
        <v>1.7</v>
      </c>
    </row>
    <row r="44" spans="1:4" s="32" customFormat="1" ht="15.75" thickBot="1">
      <c r="A44" s="34" t="s">
        <v>66</v>
      </c>
      <c r="B44" s="35">
        <v>1066.56</v>
      </c>
      <c r="C44" s="34" t="s">
        <v>36</v>
      </c>
      <c r="D44" s="35">
        <v>1</v>
      </c>
    </row>
    <row r="45" spans="1:4" s="32" customFormat="1" ht="15.75" thickBot="1">
      <c r="A45" s="34" t="s">
        <v>67</v>
      </c>
      <c r="B45" s="35">
        <v>2661.72</v>
      </c>
      <c r="C45" s="34" t="s">
        <v>36</v>
      </c>
      <c r="D45" s="35">
        <v>4</v>
      </c>
    </row>
    <row r="46" spans="1:4" s="32" customFormat="1" ht="15.75" thickBot="1">
      <c r="A46" s="34" t="s">
        <v>99</v>
      </c>
      <c r="B46" s="35">
        <v>2908.16</v>
      </c>
      <c r="C46" s="34" t="s">
        <v>36</v>
      </c>
      <c r="D46" s="35">
        <v>1</v>
      </c>
    </row>
    <row r="47" spans="1:4" s="32" customFormat="1" ht="15.75" thickBot="1">
      <c r="A47" s="34" t="s">
        <v>100</v>
      </c>
      <c r="B47" s="35">
        <v>1032.8499999999999</v>
      </c>
      <c r="C47" s="34" t="s">
        <v>101</v>
      </c>
      <c r="D47" s="35">
        <v>1</v>
      </c>
    </row>
    <row r="48" spans="1:4" s="32" customFormat="1" ht="15.75" thickBot="1">
      <c r="A48" s="34" t="s">
        <v>102</v>
      </c>
      <c r="B48" s="35">
        <v>576.49</v>
      </c>
      <c r="C48" s="34" t="s">
        <v>36</v>
      </c>
      <c r="D48" s="35">
        <v>1</v>
      </c>
    </row>
    <row r="49" spans="1:5" s="32" customFormat="1" ht="15.75" thickBot="1">
      <c r="A49" s="34" t="s">
        <v>110</v>
      </c>
      <c r="B49" s="35">
        <v>1472.4</v>
      </c>
      <c r="C49" s="34" t="s">
        <v>36</v>
      </c>
      <c r="D49" s="35">
        <v>10</v>
      </c>
    </row>
    <row r="50" spans="1:5" s="32" customFormat="1" ht="15.75" thickBot="1">
      <c r="A50" s="34" t="s">
        <v>111</v>
      </c>
      <c r="B50" s="35">
        <v>939.4</v>
      </c>
      <c r="C50" s="34" t="s">
        <v>5</v>
      </c>
      <c r="D50" s="35">
        <v>4</v>
      </c>
    </row>
    <row r="51" spans="1:5" s="32" customFormat="1" ht="15.75" thickBot="1">
      <c r="A51" s="34" t="s">
        <v>112</v>
      </c>
      <c r="B51" s="35">
        <v>4477.3599999999997</v>
      </c>
      <c r="C51" s="34" t="s">
        <v>36</v>
      </c>
      <c r="D51" s="35">
        <v>8</v>
      </c>
    </row>
    <row r="52" spans="1:5" s="32" customFormat="1" ht="15.75" thickBot="1">
      <c r="A52" s="34" t="s">
        <v>76</v>
      </c>
      <c r="B52" s="35">
        <v>4581.1499999999996</v>
      </c>
      <c r="C52" s="34" t="s">
        <v>5</v>
      </c>
      <c r="D52" s="35">
        <v>21</v>
      </c>
    </row>
    <row r="53" spans="1:5" s="32" customFormat="1" ht="15.75" thickBot="1">
      <c r="A53" s="34" t="s">
        <v>42</v>
      </c>
      <c r="B53" s="35">
        <v>464.72</v>
      </c>
      <c r="C53" s="34" t="s">
        <v>36</v>
      </c>
      <c r="D53" s="35">
        <v>2</v>
      </c>
    </row>
    <row r="54" spans="1:5" s="32" customFormat="1" ht="15.75" thickBot="1">
      <c r="A54" s="34" t="s">
        <v>48</v>
      </c>
      <c r="B54" s="35">
        <v>16875</v>
      </c>
      <c r="C54" s="34" t="s">
        <v>36</v>
      </c>
      <c r="D54" s="35">
        <v>1</v>
      </c>
    </row>
    <row r="55" spans="1:5" s="32" customFormat="1" ht="15.75" thickBot="1">
      <c r="A55" s="34" t="s">
        <v>49</v>
      </c>
      <c r="B55" s="35">
        <v>1662.36</v>
      </c>
      <c r="C55" s="34" t="s">
        <v>5</v>
      </c>
      <c r="D55" s="35">
        <v>7</v>
      </c>
    </row>
    <row r="56" spans="1:5" ht="43.5" thickBot="1">
      <c r="A56" s="7" t="s">
        <v>17</v>
      </c>
      <c r="B56" s="19">
        <f>SUM(B57:B76)</f>
        <v>245046.12</v>
      </c>
      <c r="C56" s="6"/>
      <c r="D56" s="5"/>
      <c r="E56" s="10" t="s">
        <v>3</v>
      </c>
    </row>
    <row r="57" spans="1:5" s="32" customFormat="1" ht="15.75" thickBot="1">
      <c r="A57" s="34" t="s">
        <v>38</v>
      </c>
      <c r="B57" s="35">
        <v>491.52</v>
      </c>
      <c r="C57" s="34" t="s">
        <v>39</v>
      </c>
      <c r="D57" s="35">
        <v>1</v>
      </c>
    </row>
    <row r="58" spans="1:5" s="32" customFormat="1" ht="15.75" thickBot="1">
      <c r="A58" s="34" t="s">
        <v>55</v>
      </c>
      <c r="B58" s="35">
        <v>1153.74</v>
      </c>
      <c r="C58" s="34" t="s">
        <v>18</v>
      </c>
      <c r="D58" s="35">
        <v>2</v>
      </c>
    </row>
    <row r="59" spans="1:5" s="32" customFormat="1" ht="15.75" thickBot="1">
      <c r="A59" s="34" t="s">
        <v>56</v>
      </c>
      <c r="B59" s="35">
        <v>996.47</v>
      </c>
      <c r="C59" s="34" t="s">
        <v>36</v>
      </c>
      <c r="D59" s="35">
        <v>1</v>
      </c>
    </row>
    <row r="60" spans="1:5" s="32" customFormat="1" ht="15.75" thickBot="1">
      <c r="A60" s="34" t="s">
        <v>57</v>
      </c>
      <c r="B60" s="35">
        <v>20995.77</v>
      </c>
      <c r="C60" s="34" t="s">
        <v>36</v>
      </c>
      <c r="D60" s="35">
        <v>1</v>
      </c>
    </row>
    <row r="61" spans="1:5" s="32" customFormat="1" ht="15.75" thickBot="1">
      <c r="A61" s="34" t="s">
        <v>58</v>
      </c>
      <c r="B61" s="35">
        <v>6585.34</v>
      </c>
      <c r="C61" s="34" t="s">
        <v>36</v>
      </c>
      <c r="D61" s="35">
        <v>2</v>
      </c>
    </row>
    <row r="62" spans="1:5" s="32" customFormat="1" ht="15.75" thickBot="1">
      <c r="A62" s="34" t="s">
        <v>59</v>
      </c>
      <c r="B62" s="35">
        <v>4482.33</v>
      </c>
      <c r="C62" s="34" t="s">
        <v>5</v>
      </c>
      <c r="D62" s="35">
        <v>3</v>
      </c>
    </row>
    <row r="63" spans="1:5" s="32" customFormat="1" ht="15.75" thickBot="1">
      <c r="A63" s="34" t="s">
        <v>29</v>
      </c>
      <c r="B63" s="35">
        <v>567.15</v>
      </c>
      <c r="C63" s="34" t="s">
        <v>30</v>
      </c>
      <c r="D63" s="35">
        <v>1</v>
      </c>
    </row>
    <row r="64" spans="1:5" s="32" customFormat="1" ht="15.75" thickBot="1">
      <c r="A64" s="34" t="s">
        <v>29</v>
      </c>
      <c r="B64" s="35">
        <v>4537.2</v>
      </c>
      <c r="C64" s="34" t="s">
        <v>30</v>
      </c>
      <c r="D64" s="35">
        <v>8</v>
      </c>
    </row>
    <row r="65" spans="1:4" s="32" customFormat="1" ht="15.75" thickBot="1">
      <c r="A65" s="34" t="s">
        <v>72</v>
      </c>
      <c r="B65" s="35">
        <v>10141.450000000001</v>
      </c>
      <c r="C65" s="34" t="s">
        <v>39</v>
      </c>
      <c r="D65" s="35">
        <v>1</v>
      </c>
    </row>
    <row r="66" spans="1:4" s="32" customFormat="1" ht="15.75" thickBot="1">
      <c r="A66" s="34" t="s">
        <v>90</v>
      </c>
      <c r="B66" s="35">
        <v>16421.04</v>
      </c>
      <c r="C66" s="34" t="s">
        <v>91</v>
      </c>
      <c r="D66" s="35">
        <v>12</v>
      </c>
    </row>
    <row r="67" spans="1:4" s="32" customFormat="1" ht="15.75" thickBot="1">
      <c r="A67" s="34" t="s">
        <v>45</v>
      </c>
      <c r="B67" s="35">
        <v>12501</v>
      </c>
      <c r="C67" s="34" t="s">
        <v>18</v>
      </c>
      <c r="D67" s="35">
        <v>18</v>
      </c>
    </row>
    <row r="68" spans="1:4" s="32" customFormat="1" ht="15.75" thickBot="1">
      <c r="A68" s="34" t="s">
        <v>46</v>
      </c>
      <c r="B68" s="35">
        <v>1219.98</v>
      </c>
      <c r="C68" s="34" t="s">
        <v>36</v>
      </c>
      <c r="D68" s="35">
        <v>2</v>
      </c>
    </row>
    <row r="69" spans="1:4" s="32" customFormat="1" ht="15.75" thickBot="1">
      <c r="A69" s="34" t="s">
        <v>47</v>
      </c>
      <c r="B69" s="35">
        <v>11276.64</v>
      </c>
      <c r="C69" s="34" t="s">
        <v>106</v>
      </c>
      <c r="D69" s="35">
        <v>8</v>
      </c>
    </row>
    <row r="70" spans="1:4" s="32" customFormat="1" ht="15.75" thickBot="1">
      <c r="A70" s="34" t="s">
        <v>107</v>
      </c>
      <c r="B70" s="35">
        <v>319.55</v>
      </c>
      <c r="C70" s="34" t="s">
        <v>36</v>
      </c>
      <c r="D70" s="35">
        <v>1</v>
      </c>
    </row>
    <row r="71" spans="1:4" s="32" customFormat="1" ht="15.75" thickBot="1">
      <c r="A71" s="34" t="s">
        <v>33</v>
      </c>
      <c r="B71" s="35">
        <v>3344.64</v>
      </c>
      <c r="C71" s="34" t="s">
        <v>5</v>
      </c>
      <c r="D71" s="35">
        <v>24</v>
      </c>
    </row>
    <row r="72" spans="1:4" s="32" customFormat="1" ht="15.75" thickBot="1">
      <c r="A72" s="34" t="s">
        <v>74</v>
      </c>
      <c r="B72" s="35">
        <v>146144</v>
      </c>
      <c r="C72" s="34" t="s">
        <v>39</v>
      </c>
      <c r="D72" s="35">
        <v>1</v>
      </c>
    </row>
    <row r="73" spans="1:4" s="32" customFormat="1" ht="15.75" thickBot="1">
      <c r="A73" s="34" t="s">
        <v>77</v>
      </c>
      <c r="B73" s="35">
        <v>2641.12</v>
      </c>
      <c r="C73" s="34" t="s">
        <v>44</v>
      </c>
      <c r="D73" s="35">
        <v>1</v>
      </c>
    </row>
    <row r="74" spans="1:4" s="32" customFormat="1" ht="15.75" thickBot="1">
      <c r="A74" s="34" t="s">
        <v>79</v>
      </c>
      <c r="B74" s="35">
        <v>435.01</v>
      </c>
      <c r="C74" s="34" t="s">
        <v>36</v>
      </c>
      <c r="D74" s="35">
        <v>1</v>
      </c>
    </row>
    <row r="75" spans="1:4" s="32" customFormat="1" ht="15.75" thickBot="1">
      <c r="A75" s="34" t="s">
        <v>83</v>
      </c>
      <c r="B75" s="35">
        <v>410.74</v>
      </c>
      <c r="C75" s="34" t="s">
        <v>36</v>
      </c>
      <c r="D75" s="35">
        <v>2</v>
      </c>
    </row>
    <row r="76" spans="1:4" s="32" customFormat="1" ht="15.75" thickBot="1">
      <c r="A76" s="34" t="s">
        <v>40</v>
      </c>
      <c r="B76" s="35">
        <v>381.43</v>
      </c>
      <c r="C76" s="34" t="s">
        <v>41</v>
      </c>
      <c r="D76" s="35">
        <v>1</v>
      </c>
    </row>
    <row r="77" spans="1:4" ht="28.5">
      <c r="A77" s="7" t="s">
        <v>19</v>
      </c>
      <c r="B77" s="19">
        <v>0</v>
      </c>
      <c r="C77" s="6"/>
      <c r="D77" s="5"/>
    </row>
    <row r="78" spans="1:4" ht="28.5">
      <c r="A78" s="7" t="s">
        <v>20</v>
      </c>
      <c r="B78" s="19">
        <v>0</v>
      </c>
      <c r="C78" s="6"/>
      <c r="D78" s="5"/>
    </row>
    <row r="79" spans="1:4" ht="28.5">
      <c r="A79" s="7" t="s">
        <v>21</v>
      </c>
      <c r="B79" s="19">
        <v>0</v>
      </c>
      <c r="C79" s="6"/>
      <c r="D79" s="5"/>
    </row>
    <row r="80" spans="1:4" ht="29.25" thickBot="1">
      <c r="A80" s="7" t="s">
        <v>22</v>
      </c>
      <c r="B80" s="19">
        <f>B81</f>
        <v>4274.47</v>
      </c>
      <c r="C80" s="6"/>
      <c r="D80" s="5"/>
    </row>
    <row r="81" spans="1:4" s="32" customFormat="1" ht="15.75" thickBot="1">
      <c r="A81" s="34" t="s">
        <v>78</v>
      </c>
      <c r="B81" s="35">
        <v>4274.47</v>
      </c>
      <c r="C81" s="34" t="s">
        <v>36</v>
      </c>
      <c r="D81" s="35">
        <v>1</v>
      </c>
    </row>
    <row r="82" spans="1:4" s="32" customFormat="1" ht="15.75" thickBot="1">
      <c r="A82" s="34"/>
      <c r="B82" s="35"/>
      <c r="C82" s="34"/>
      <c r="D82" s="35"/>
    </row>
    <row r="83" spans="1:4" ht="29.25" thickBot="1">
      <c r="A83" s="7" t="s">
        <v>23</v>
      </c>
      <c r="B83" s="19">
        <f>B84+B85</f>
        <v>14225.4</v>
      </c>
      <c r="C83" s="6"/>
      <c r="D83" s="5"/>
    </row>
    <row r="84" spans="1:4" s="32" customFormat="1" ht="15.75" thickBot="1">
      <c r="A84" s="34" t="s">
        <v>88</v>
      </c>
      <c r="B84" s="35">
        <v>6774</v>
      </c>
      <c r="C84" s="34" t="s">
        <v>4</v>
      </c>
      <c r="D84" s="35">
        <v>27096</v>
      </c>
    </row>
    <row r="85" spans="1:4" s="32" customFormat="1" ht="15.75" thickBot="1">
      <c r="A85" s="34" t="s">
        <v>89</v>
      </c>
      <c r="B85" s="35">
        <v>7451.4</v>
      </c>
      <c r="C85" s="34" t="s">
        <v>4</v>
      </c>
      <c r="D85" s="35">
        <v>27096</v>
      </c>
    </row>
    <row r="86" spans="1:4" ht="29.25" thickBot="1">
      <c r="A86" s="7" t="s">
        <v>24</v>
      </c>
      <c r="B86" s="19">
        <f>B87+B88</f>
        <v>53324.93</v>
      </c>
      <c r="C86" s="6"/>
      <c r="D86" s="5"/>
    </row>
    <row r="87" spans="1:4" s="32" customFormat="1" ht="15.75" thickBot="1">
      <c r="A87" s="34" t="s">
        <v>86</v>
      </c>
      <c r="B87" s="35">
        <v>26012.16</v>
      </c>
      <c r="C87" s="34" t="s">
        <v>4</v>
      </c>
      <c r="D87" s="35">
        <v>27096</v>
      </c>
    </row>
    <row r="88" spans="1:4" s="32" customFormat="1" ht="15.75" thickBot="1">
      <c r="A88" s="34" t="s">
        <v>87</v>
      </c>
      <c r="B88" s="35">
        <v>27312.77</v>
      </c>
      <c r="C88" s="34" t="s">
        <v>4</v>
      </c>
      <c r="D88" s="35">
        <v>27096</v>
      </c>
    </row>
    <row r="89" spans="1:4" ht="43.5" thickBot="1">
      <c r="A89" s="7" t="s">
        <v>25</v>
      </c>
      <c r="B89" s="19">
        <f>B90+B91</f>
        <v>3140.72</v>
      </c>
      <c r="C89" s="6"/>
      <c r="D89" s="5"/>
    </row>
    <row r="90" spans="1:4" s="32" customFormat="1" ht="15.75" thickBot="1">
      <c r="A90" s="34" t="s">
        <v>52</v>
      </c>
      <c r="B90" s="35">
        <v>1570.36</v>
      </c>
      <c r="C90" s="34" t="s">
        <v>4</v>
      </c>
      <c r="D90" s="35">
        <v>946</v>
      </c>
    </row>
    <row r="91" spans="1:4" s="32" customFormat="1" ht="15.75" thickBot="1">
      <c r="A91" s="34" t="s">
        <v>53</v>
      </c>
      <c r="B91" s="35">
        <v>1570.36</v>
      </c>
      <c r="C91" s="34" t="s">
        <v>4</v>
      </c>
      <c r="D91" s="35">
        <v>946</v>
      </c>
    </row>
    <row r="92" spans="1:4" ht="57.75" thickBot="1">
      <c r="A92" s="7" t="s">
        <v>26</v>
      </c>
      <c r="B92" s="19">
        <f>SUM(B93:B102)</f>
        <v>178187.02999999997</v>
      </c>
      <c r="C92" s="6"/>
      <c r="D92" s="5"/>
    </row>
    <row r="93" spans="1:4" s="32" customFormat="1" ht="15.75" thickBot="1">
      <c r="A93" s="34" t="s">
        <v>94</v>
      </c>
      <c r="B93" s="35">
        <v>54229.61</v>
      </c>
      <c r="C93" s="34" t="s">
        <v>4</v>
      </c>
      <c r="D93" s="35">
        <v>19719.86</v>
      </c>
    </row>
    <row r="94" spans="1:4" s="32" customFormat="1" ht="15.75" thickBot="1">
      <c r="A94" s="34" t="s">
        <v>95</v>
      </c>
      <c r="B94" s="35">
        <v>40201.81</v>
      </c>
      <c r="C94" s="34" t="s">
        <v>4</v>
      </c>
      <c r="D94" s="35">
        <v>13329.51</v>
      </c>
    </row>
    <row r="95" spans="1:4" s="32" customFormat="1" ht="15.75" thickBot="1">
      <c r="A95" s="34" t="s">
        <v>68</v>
      </c>
      <c r="B95" s="35">
        <v>460.63</v>
      </c>
      <c r="C95" s="34" t="s">
        <v>4</v>
      </c>
      <c r="D95" s="35">
        <v>27096</v>
      </c>
    </row>
    <row r="96" spans="1:4" s="32" customFormat="1" ht="15.75" thickBot="1">
      <c r="A96" s="34" t="s">
        <v>69</v>
      </c>
      <c r="B96" s="35">
        <v>460.63</v>
      </c>
      <c r="C96" s="34" t="s">
        <v>4</v>
      </c>
      <c r="D96" s="35">
        <v>27096</v>
      </c>
    </row>
    <row r="97" spans="1:4" s="32" customFormat="1" ht="15.75" thickBot="1">
      <c r="A97" s="34" t="s">
        <v>54</v>
      </c>
      <c r="B97" s="35">
        <v>1975.64</v>
      </c>
      <c r="C97" s="34" t="s">
        <v>36</v>
      </c>
      <c r="D97" s="35">
        <v>2</v>
      </c>
    </row>
    <row r="98" spans="1:4" s="32" customFormat="1" ht="15.75" thickBot="1">
      <c r="A98" s="34" t="s">
        <v>64</v>
      </c>
      <c r="B98" s="35">
        <v>14697.8</v>
      </c>
      <c r="C98" s="34" t="s">
        <v>65</v>
      </c>
      <c r="D98" s="35">
        <v>20</v>
      </c>
    </row>
    <row r="99" spans="1:4" s="32" customFormat="1" ht="15.75" thickBot="1">
      <c r="A99" s="34" t="s">
        <v>73</v>
      </c>
      <c r="B99" s="35">
        <v>49079</v>
      </c>
      <c r="C99" s="34" t="s">
        <v>39</v>
      </c>
      <c r="D99" s="35">
        <v>1</v>
      </c>
    </row>
    <row r="100" spans="1:4" s="32" customFormat="1" ht="15.75" thickBot="1">
      <c r="A100" s="34" t="s">
        <v>75</v>
      </c>
      <c r="B100" s="35">
        <v>1473.15</v>
      </c>
      <c r="C100" s="34" t="s">
        <v>4</v>
      </c>
      <c r="D100" s="35">
        <v>105</v>
      </c>
    </row>
    <row r="101" spans="1:4" s="32" customFormat="1" ht="15.75" thickBot="1">
      <c r="A101" s="34" t="s">
        <v>98</v>
      </c>
      <c r="B101" s="35">
        <v>5644.36</v>
      </c>
      <c r="C101" s="34" t="s">
        <v>36</v>
      </c>
      <c r="D101" s="35">
        <v>2</v>
      </c>
    </row>
    <row r="102" spans="1:4" s="32" customFormat="1" ht="15.75" thickBot="1">
      <c r="A102" s="34" t="s">
        <v>103</v>
      </c>
      <c r="B102" s="35">
        <v>9964.4</v>
      </c>
      <c r="C102" s="34" t="s">
        <v>65</v>
      </c>
      <c r="D102" s="35">
        <v>20</v>
      </c>
    </row>
    <row r="103" spans="1:4">
      <c r="A103" s="7" t="s">
        <v>27</v>
      </c>
      <c r="B103" s="19">
        <f>B104</f>
        <v>6000</v>
      </c>
      <c r="C103" s="6"/>
      <c r="D103" s="5"/>
    </row>
    <row r="104" spans="1:4" ht="30">
      <c r="A104" s="11" t="s">
        <v>7</v>
      </c>
      <c r="B104" s="21">
        <f>D104*5*12</f>
        <v>6000</v>
      </c>
      <c r="C104" s="12" t="s">
        <v>6</v>
      </c>
      <c r="D104" s="8">
        <v>100</v>
      </c>
    </row>
    <row r="105" spans="1:4">
      <c r="A105" s="4" t="s">
        <v>119</v>
      </c>
      <c r="B105" s="19">
        <f>B14+B17+B20+B22+B29+B56+B77+B78+B79+B80+B83+B86+B89+B92</f>
        <v>1318098.0099999998</v>
      </c>
      <c r="C105" s="13" t="s">
        <v>37</v>
      </c>
      <c r="D105" s="5"/>
    </row>
    <row r="106" spans="1:4">
      <c r="A106" s="4" t="s">
        <v>120</v>
      </c>
      <c r="B106" s="19">
        <f>B105*1.2+B103</f>
        <v>1587717.6119999997</v>
      </c>
      <c r="C106" s="13" t="s">
        <v>37</v>
      </c>
      <c r="D106" s="5"/>
    </row>
    <row r="107" spans="1:4">
      <c r="A107" s="4" t="s">
        <v>121</v>
      </c>
      <c r="B107" s="19">
        <f>B6+B9-B106+B4</f>
        <v>2095695.8250000011</v>
      </c>
      <c r="C107" s="13" t="s">
        <v>37</v>
      </c>
      <c r="D107" s="5"/>
    </row>
  </sheetData>
  <mergeCells count="4">
    <mergeCell ref="A1:D1"/>
    <mergeCell ref="A13:D13"/>
    <mergeCell ref="B2:C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п-завод-ая 31</vt:lpstr>
      <vt:lpstr>'п-завод-ая 31'!Область_печати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2019-01-30T00:53:23Z</cp:lastPrinted>
  <dcterms:created xsi:type="dcterms:W3CDTF">2016-03-18T02:51:51Z</dcterms:created>
  <dcterms:modified xsi:type="dcterms:W3CDTF">2022-02-16T07:24:47Z</dcterms:modified>
</cp:coreProperties>
</file>