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Юности, д. 25" sheetId="1" r:id="rId1"/>
    <sheet name="Работы 2019 " sheetId="4" r:id="rId2"/>
    <sheet name="Справка" sheetId="5" r:id="rId3"/>
  </sheets>
  <definedNames>
    <definedName name="_xlnm._FilterDatabase" localSheetId="1" hidden="1">'Работы 2019 '!$A$3:$E$48</definedName>
    <definedName name="_xlnm.Print_Area" localSheetId="0">'Юности, д. 25'!$A$1:$E$77</definedName>
  </definedNames>
  <calcPr calcId="144525"/>
</workbook>
</file>

<file path=xl/calcChain.xml><?xml version="1.0" encoding="utf-8"?>
<calcChain xmlns="http://schemas.openxmlformats.org/spreadsheetml/2006/main">
  <c r="B75" i="1" l="1"/>
  <c r="B76" i="1" l="1"/>
  <c r="B8" i="1" l="1"/>
  <c r="B67" i="1" l="1"/>
  <c r="B65" i="1"/>
  <c r="B59" i="1"/>
  <c r="B42" i="1"/>
  <c r="B30" i="1"/>
  <c r="B23" i="1"/>
  <c r="B14" i="1"/>
  <c r="B62" i="1"/>
  <c r="B20" i="1"/>
  <c r="B73" i="1"/>
  <c r="B72" i="1" s="1"/>
  <c r="B10" i="1"/>
  <c r="B9" i="1" s="1"/>
  <c r="B12" i="1" s="1"/>
  <c r="B17" i="1"/>
  <c r="B74" i="1" l="1"/>
  <c r="H74" i="1" l="1"/>
  <c r="B77" i="1"/>
</calcChain>
</file>

<file path=xl/sharedStrings.xml><?xml version="1.0" encoding="utf-8"?>
<sst xmlns="http://schemas.openxmlformats.org/spreadsheetml/2006/main" count="312" uniqueCount="142">
  <si>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</si>
  <si>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</si>
  <si>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</si>
  <si>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</si>
  <si>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</si>
  <si>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</si>
  <si>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</si>
  <si>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</si>
  <si>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</si>
  <si>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</si>
  <si>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</si>
  <si>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</si>
  <si>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</si>
  <si>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</si>
  <si>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</si>
  <si>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</si>
  <si>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</si>
  <si>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</si>
  <si>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</si>
  <si>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</si>
  <si>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</si>
  <si>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</si>
  <si>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</si>
  <si>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</si>
  <si>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</si>
  <si>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</si>
  <si>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</si>
  <si>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</si>
  <si>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</si>
  <si>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</si>
  <si>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</si>
  <si>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</si>
  <si>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</si>
  <si>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ул. Юности, д. 25</t>
  </si>
  <si>
    <t>Торосян С.В</t>
  </si>
  <si>
    <t>Доходы по дому:</t>
  </si>
  <si>
    <t>Наименование работ</t>
  </si>
  <si>
    <t>Сумма</t>
  </si>
  <si>
    <t>Ед.изм</t>
  </si>
  <si>
    <t>Кол-во</t>
  </si>
  <si>
    <t>Очистка канализационной сети</t>
  </si>
  <si>
    <t>замена эл. лампочки накаливания</t>
  </si>
  <si>
    <t>1м</t>
  </si>
  <si>
    <t>осмотр подвала</t>
  </si>
  <si>
    <t>раз</t>
  </si>
  <si>
    <t>ремонт межпанельных швов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</si>
  <si>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</si>
  <si>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</si>
  <si>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</si>
  <si>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</si>
  <si>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</si>
  <si>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</si>
  <si>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</si>
  <si>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</si>
  <si>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</si>
  <si>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</si>
  <si>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</si>
  <si>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д.25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</si>
  <si>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</si>
  <si>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</si>
  <si>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</si>
  <si>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</si>
  <si>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</si>
  <si>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</si>
  <si>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перехода КНС</t>
  </si>
  <si>
    <t>шт.</t>
  </si>
  <si>
    <t>Замена электрической лампы накаливания</t>
  </si>
  <si>
    <t>Освещение подвала</t>
  </si>
  <si>
    <t>Освещение теплового узла</t>
  </si>
  <si>
    <t>узел</t>
  </si>
  <si>
    <t>Осмотр подвала</t>
  </si>
  <si>
    <t>1 дом</t>
  </si>
  <si>
    <t>Прочистка внутренней канализационной сети</t>
  </si>
  <si>
    <t>Ремонт подъезда Юности д.25 1,2,3 под</t>
  </si>
  <si>
    <t>1подъезд</t>
  </si>
  <si>
    <t>Смена вентиля до 20 мм</t>
  </si>
  <si>
    <t>Смена стекл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</si>
  <si>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</si>
  <si>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</si>
  <si>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</si>
  <si>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</si>
  <si>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кв.2019)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</si>
  <si>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</si>
  <si>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</si>
  <si>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</si>
  <si>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</si>
  <si>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</si>
  <si>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</si>
  <si>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</si>
  <si>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К=0,6;0,8;0,85;0,9;1</t>
  </si>
  <si>
    <t>Управление жилым фондом 3,4 кв. 2019г. К=0,6;0,8;0</t>
  </si>
  <si>
    <t>Установка пружины</t>
  </si>
  <si>
    <t>Установка светильников с датчиком на движение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</si>
  <si>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</si>
  <si>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</si>
  <si>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</si>
  <si>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перемотка контргайки</t>
  </si>
  <si>
    <t>ремонт межпанельных швов ж\д с применением монтажн</t>
  </si>
  <si>
    <t>санитарная обрезка сухих вершин  и веток  деревьев с исп.а/в</t>
  </si>
  <si>
    <t>санитарная обрезка сухих вершин  и веток  деревьев</t>
  </si>
  <si>
    <t>смена труб отопления д.20 (металл)</t>
  </si>
  <si>
    <t>п/м</t>
  </si>
  <si>
    <t>смена чугунных задвижек Д80</t>
  </si>
  <si>
    <t>утепление теплового узла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</si>
  <si>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</si>
  <si>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</si>
  <si>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</si>
  <si>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</si>
  <si>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</si>
  <si>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</si>
  <si>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</si>
  <si>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</si>
  <si>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</si>
  <si>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</si>
  <si>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</si>
  <si>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</si>
  <si>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</si>
  <si>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д.25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</si>
  <si>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</si>
  <si>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</si>
  <si>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</si>
  <si>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</si>
  <si>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</si>
  <si>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</si>
  <si>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</si>
  <si>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</si>
  <si>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</si>
  <si>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</si>
  <si>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</si>
  <si>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</si>
  <si>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</si>
  <si>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</si>
  <si>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</si>
  <si>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Организация мест накоп.ртуть сод-х ламп 3,4 кв. 2019</t>
  </si>
  <si>
    <t>Тех.обслуживание ГО К=0,6;0,8;0,85;0,9;1 (3,4 кв. 2019)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</si>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</sst>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vertical="center"/>
    </xf>
    <xf numFmtId="164" fontId="5" fillId="0" borderId="2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9" fillId="33" borderId="2" xfId="0" applyFont="1" applyFill="1" applyBorder="1" applyAlignment="1">
      <alignment horizontal="center"/>
    </xf>
    <xf numFmtId="4" fontId="9" fillId="3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33" borderId="2" xfId="0" applyFont="1" applyFill="1" applyBorder="1" applyAlignment="1">
      <alignment horizontal="center" vertical="center" wrapText="1"/>
    </xf>
    <xf numFmtId="0" fontId="0" fillId="33" borderId="2" xfId="0" applyFill="1" applyBorder="1"/>
    <xf numFmtId="0" fontId="0" fillId="33" borderId="2" xfId="0" applyFill="1" applyBorder="1" applyAlignment="1">
      <alignment horizontal="center"/>
    </xf>
    <xf numFmtId="4" fontId="0" fillId="33" borderId="2" xfId="0" applyNumberFormat="1" applyFill="1" applyBorder="1"/>
    <xf numFmtId="0" fontId="9" fillId="33" borderId="2" xfId="0" applyFont="1" applyFill="1" applyBorder="1"/>
    <xf numFmtId="0" fontId="0" fillId="0" borderId="0" xfId="0"/>
    <xf numFmtId="164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7"/>
  <sheetViews>
    <sheetView tabSelected="1" workbookViewId="0">
      <pane ySplit="3" topLeftCell="A4" activePane="bottomLeft" state="frozen"/>
      <selection pane="bottomLeft" activeCell="L17" sqref="L17"/>
    </sheetView>
  </sheetViews>
  <sheetFormatPr defaultRowHeight="15" x14ac:dyDescent="0.25"/>
  <cols>
    <col min="1" max="1" width="73.140625" style="9" customWidth="1"/>
    <col min="2" max="2" width="20.140625" style="12" customWidth="1"/>
    <col min="3" max="3" width="12.140625" style="3" customWidth="1"/>
    <col min="4" max="4" width="19" style="19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8.75" customHeight="1" x14ac:dyDescent="0.25">
      <c r="A1" s="42" t="s">
        <v>0</v>
      </c>
      <c r="B1" s="42"/>
      <c r="C1" s="42"/>
      <c r="D1" s="42"/>
    </row>
    <row r="2" spans="1:4" x14ac:dyDescent="0.25">
      <c r="A2" s="5" t="s">
        <v>33</v>
      </c>
      <c r="B2" s="44" t="s">
        <v>46</v>
      </c>
      <c r="C2" s="44"/>
      <c r="D2" s="44"/>
    </row>
    <row r="3" spans="1:4" ht="65.25" customHeight="1" x14ac:dyDescent="0.25">
      <c r="A3" s="4" t="s">
        <v>1</v>
      </c>
      <c r="B3" s="15" t="s">
        <v>32</v>
      </c>
      <c r="C3" s="10" t="s">
        <v>2</v>
      </c>
      <c r="D3" s="15" t="s">
        <v>3</v>
      </c>
    </row>
    <row r="4" spans="1:4" x14ac:dyDescent="0.25">
      <c r="A4" s="4" t="s">
        <v>47</v>
      </c>
      <c r="B4" s="24">
        <v>69931.770200000145</v>
      </c>
      <c r="C4" s="63" t="s">
        <v>141</v>
      </c>
      <c r="D4" s="15"/>
    </row>
    <row r="5" spans="1:4" x14ac:dyDescent="0.25">
      <c r="A5" s="45" t="s">
        <v>35</v>
      </c>
      <c r="B5" s="45"/>
      <c r="C5" s="45"/>
      <c r="D5" s="45"/>
    </row>
    <row r="6" spans="1:4" x14ac:dyDescent="0.25">
      <c r="A6" s="4" t="s">
        <v>48</v>
      </c>
      <c r="B6" s="24">
        <v>1089390.33</v>
      </c>
      <c r="C6" s="63" t="s">
        <v>141</v>
      </c>
      <c r="D6" s="15"/>
    </row>
    <row r="7" spans="1:4" x14ac:dyDescent="0.25">
      <c r="A7" s="4" t="s">
        <v>49</v>
      </c>
      <c r="B7" s="24">
        <v>1056097.6100000001</v>
      </c>
      <c r="C7" s="63" t="s">
        <v>141</v>
      </c>
      <c r="D7" s="15"/>
    </row>
    <row r="8" spans="1:4" x14ac:dyDescent="0.25">
      <c r="A8" s="4" t="s">
        <v>50</v>
      </c>
      <c r="B8" s="24">
        <f>B7-B6</f>
        <v>-33292.719999999972</v>
      </c>
      <c r="C8" s="63" t="s">
        <v>141</v>
      </c>
      <c r="D8" s="15"/>
    </row>
    <row r="9" spans="1:4" x14ac:dyDescent="0.25">
      <c r="A9" s="4" t="s">
        <v>4</v>
      </c>
      <c r="B9" s="24">
        <f>B10+B11</f>
        <v>6343.68</v>
      </c>
      <c r="C9" s="63" t="s">
        <v>141</v>
      </c>
      <c r="D9" s="15"/>
    </row>
    <row r="10" spans="1:4" x14ac:dyDescent="0.25">
      <c r="A10" s="14" t="s">
        <v>5</v>
      </c>
      <c r="B10" s="25">
        <f>528.64*12</f>
        <v>6343.68</v>
      </c>
      <c r="C10" s="41" t="s">
        <v>141</v>
      </c>
      <c r="D10" s="16"/>
    </row>
    <row r="11" spans="1:4" hidden="1" x14ac:dyDescent="0.25">
      <c r="A11" s="14" t="s">
        <v>34</v>
      </c>
      <c r="B11" s="25">
        <v>0</v>
      </c>
      <c r="C11" s="63" t="s">
        <v>141</v>
      </c>
      <c r="D11" s="16"/>
    </row>
    <row r="12" spans="1:4" x14ac:dyDescent="0.25">
      <c r="A12" s="5" t="s">
        <v>51</v>
      </c>
      <c r="B12" s="26">
        <f>B6+B9</f>
        <v>1095734.01</v>
      </c>
      <c r="C12" s="63" t="s">
        <v>141</v>
      </c>
      <c r="D12" s="7"/>
    </row>
    <row r="13" spans="1:4" x14ac:dyDescent="0.25">
      <c r="A13" s="43" t="s">
        <v>6</v>
      </c>
      <c r="B13" s="43"/>
      <c r="C13" s="43"/>
      <c r="D13" s="43"/>
    </row>
    <row r="14" spans="1:4" x14ac:dyDescent="0.25">
      <c r="A14" s="6" t="s">
        <v>13</v>
      </c>
      <c r="B14" s="26">
        <f>B15+B16</f>
        <v>170463.47</v>
      </c>
      <c r="C14" s="63" t="s">
        <v>141</v>
      </c>
      <c r="D14" s="7"/>
    </row>
    <row r="15" spans="1:4" s="34" customFormat="1" x14ac:dyDescent="0.25">
      <c r="A15" s="20" t="s">
        <v>87</v>
      </c>
      <c r="B15" s="27">
        <v>83131.34</v>
      </c>
      <c r="C15" s="21" t="s">
        <v>7</v>
      </c>
      <c r="D15" s="22">
        <v>22109.4</v>
      </c>
    </row>
    <row r="16" spans="1:4" s="34" customFormat="1" x14ac:dyDescent="0.25">
      <c r="A16" s="20" t="s">
        <v>89</v>
      </c>
      <c r="B16" s="27">
        <v>87332.13</v>
      </c>
      <c r="C16" s="21" t="s">
        <v>7</v>
      </c>
      <c r="D16" s="22">
        <v>22109.4</v>
      </c>
    </row>
    <row r="17" spans="1:4" ht="28.5" x14ac:dyDescent="0.25">
      <c r="A17" s="6" t="s">
        <v>14</v>
      </c>
      <c r="B17" s="26">
        <f>B19+B18</f>
        <v>70284.179999999993</v>
      </c>
      <c r="C17" s="63" t="s">
        <v>141</v>
      </c>
      <c r="D17" s="7"/>
    </row>
    <row r="18" spans="1:4" s="34" customFormat="1" x14ac:dyDescent="0.25">
      <c r="A18" s="20" t="s">
        <v>83</v>
      </c>
      <c r="B18" s="27">
        <v>33591.54</v>
      </c>
      <c r="C18" s="21" t="s">
        <v>7</v>
      </c>
      <c r="D18" s="22">
        <v>21126.76</v>
      </c>
    </row>
    <row r="19" spans="1:4" s="34" customFormat="1" x14ac:dyDescent="0.25">
      <c r="A19" s="20" t="s">
        <v>84</v>
      </c>
      <c r="B19" s="27">
        <v>36692.639999999999</v>
      </c>
      <c r="C19" s="21" t="s">
        <v>7</v>
      </c>
      <c r="D19" s="22">
        <v>22104</v>
      </c>
    </row>
    <row r="20" spans="1:4" x14ac:dyDescent="0.25">
      <c r="A20" s="6" t="s">
        <v>15</v>
      </c>
      <c r="B20" s="26">
        <f>B21+B22</f>
        <v>91902.950000000012</v>
      </c>
      <c r="C20" s="63" t="s">
        <v>141</v>
      </c>
      <c r="D20" s="7"/>
    </row>
    <row r="21" spans="1:4" s="34" customFormat="1" x14ac:dyDescent="0.25">
      <c r="A21" s="20" t="s">
        <v>58</v>
      </c>
      <c r="B21" s="27">
        <v>46507.66</v>
      </c>
      <c r="C21" s="21" t="s">
        <v>16</v>
      </c>
      <c r="D21" s="22">
        <v>878</v>
      </c>
    </row>
    <row r="22" spans="1:4" s="34" customFormat="1" x14ac:dyDescent="0.25">
      <c r="A22" s="20" t="s">
        <v>59</v>
      </c>
      <c r="B22" s="27">
        <v>45395.29</v>
      </c>
      <c r="C22" s="21" t="s">
        <v>16</v>
      </c>
      <c r="D22" s="22">
        <v>857</v>
      </c>
    </row>
    <row r="23" spans="1:4" ht="28.5" x14ac:dyDescent="0.25">
      <c r="A23" s="6" t="s">
        <v>17</v>
      </c>
      <c r="B23" s="26">
        <f>SUM(B24:B29)</f>
        <v>24541.439999999999</v>
      </c>
      <c r="C23" s="63" t="s">
        <v>141</v>
      </c>
      <c r="D23" s="7"/>
    </row>
    <row r="24" spans="1:4" s="34" customFormat="1" x14ac:dyDescent="0.25">
      <c r="A24" s="20" t="s">
        <v>135</v>
      </c>
      <c r="B24" s="27">
        <v>1989.85</v>
      </c>
      <c r="C24" s="21" t="s">
        <v>7</v>
      </c>
      <c r="D24" s="22">
        <v>22109.4</v>
      </c>
    </row>
    <row r="25" spans="1:4" s="34" customFormat="1" x14ac:dyDescent="0.25">
      <c r="A25" s="20" t="s">
        <v>136</v>
      </c>
      <c r="B25" s="27">
        <v>1989.85</v>
      </c>
      <c r="C25" s="21" t="s">
        <v>7</v>
      </c>
      <c r="D25" s="22">
        <v>22109.4</v>
      </c>
    </row>
    <row r="26" spans="1:4" s="34" customFormat="1" x14ac:dyDescent="0.25">
      <c r="A26" s="20" t="s">
        <v>139</v>
      </c>
      <c r="B26" s="27">
        <v>1768.75</v>
      </c>
      <c r="C26" s="21" t="s">
        <v>7</v>
      </c>
      <c r="D26" s="22">
        <v>22109.4</v>
      </c>
    </row>
    <row r="27" spans="1:4" s="34" customFormat="1" x14ac:dyDescent="0.25">
      <c r="A27" s="20" t="s">
        <v>140</v>
      </c>
      <c r="B27" s="27">
        <v>1989.85</v>
      </c>
      <c r="C27" s="21" t="s">
        <v>7</v>
      </c>
      <c r="D27" s="22">
        <v>22109.4</v>
      </c>
    </row>
    <row r="28" spans="1:4" s="34" customFormat="1" x14ac:dyDescent="0.25">
      <c r="A28" s="20" t="s">
        <v>137</v>
      </c>
      <c r="B28" s="27">
        <v>8401.57</v>
      </c>
      <c r="C28" s="21" t="s">
        <v>7</v>
      </c>
      <c r="D28" s="22">
        <v>22109.4</v>
      </c>
    </row>
    <row r="29" spans="1:4" s="34" customFormat="1" x14ac:dyDescent="0.25">
      <c r="A29" s="20" t="s">
        <v>138</v>
      </c>
      <c r="B29" s="27">
        <v>8401.57</v>
      </c>
      <c r="C29" s="21" t="s">
        <v>7</v>
      </c>
      <c r="D29" s="22">
        <v>22109.4</v>
      </c>
    </row>
    <row r="30" spans="1:4" ht="42.75" x14ac:dyDescent="0.25">
      <c r="A30" s="6" t="s">
        <v>18</v>
      </c>
      <c r="B30" s="26">
        <f>SUM(B31:B41)</f>
        <v>453115.89</v>
      </c>
      <c r="C30" s="63" t="s">
        <v>141</v>
      </c>
      <c r="D30" s="17"/>
    </row>
    <row r="31" spans="1:4" s="34" customFormat="1" x14ac:dyDescent="0.25">
      <c r="A31" s="20" t="s">
        <v>66</v>
      </c>
      <c r="B31" s="27">
        <v>158.80000000000001</v>
      </c>
      <c r="C31" s="21" t="s">
        <v>65</v>
      </c>
      <c r="D31" s="22">
        <v>2</v>
      </c>
    </row>
    <row r="32" spans="1:4" s="34" customFormat="1" x14ac:dyDescent="0.25">
      <c r="A32" s="20" t="s">
        <v>67</v>
      </c>
      <c r="B32" s="27">
        <v>4687</v>
      </c>
      <c r="C32" s="21" t="s">
        <v>8</v>
      </c>
      <c r="D32" s="22">
        <v>100</v>
      </c>
    </row>
    <row r="33" spans="1:5" s="34" customFormat="1" x14ac:dyDescent="0.25">
      <c r="A33" s="20" t="s">
        <v>68</v>
      </c>
      <c r="B33" s="27">
        <v>1901.02</v>
      </c>
      <c r="C33" s="21" t="s">
        <v>69</v>
      </c>
      <c r="D33" s="22">
        <v>1</v>
      </c>
    </row>
    <row r="34" spans="1:5" s="34" customFormat="1" x14ac:dyDescent="0.25">
      <c r="A34" s="20" t="s">
        <v>73</v>
      </c>
      <c r="B34" s="27">
        <v>421916.4</v>
      </c>
      <c r="C34" s="21" t="s">
        <v>74</v>
      </c>
      <c r="D34" s="22">
        <v>1</v>
      </c>
    </row>
    <row r="35" spans="1:5" s="34" customFormat="1" x14ac:dyDescent="0.25">
      <c r="A35" s="20" t="s">
        <v>76</v>
      </c>
      <c r="B35" s="27">
        <v>4859.41</v>
      </c>
      <c r="C35" s="21" t="s">
        <v>7</v>
      </c>
      <c r="D35" s="22">
        <v>6.5277000000000003</v>
      </c>
    </row>
    <row r="36" spans="1:5" s="34" customFormat="1" x14ac:dyDescent="0.25">
      <c r="A36" s="20" t="s">
        <v>91</v>
      </c>
      <c r="B36" s="27">
        <v>240.9</v>
      </c>
      <c r="C36" s="21" t="s">
        <v>65</v>
      </c>
      <c r="D36" s="22">
        <v>1</v>
      </c>
    </row>
    <row r="37" spans="1:5" s="34" customFormat="1" x14ac:dyDescent="0.25">
      <c r="A37" s="20" t="s">
        <v>92</v>
      </c>
      <c r="B37" s="27">
        <v>1032.8499999999999</v>
      </c>
      <c r="C37" s="21" t="s">
        <v>65</v>
      </c>
      <c r="D37" s="22">
        <v>1</v>
      </c>
    </row>
    <row r="38" spans="1:5" s="34" customFormat="1" x14ac:dyDescent="0.25">
      <c r="A38" s="20" t="s">
        <v>41</v>
      </c>
      <c r="B38" s="27">
        <v>86.93</v>
      </c>
      <c r="C38" s="21" t="s">
        <v>9</v>
      </c>
      <c r="D38" s="22">
        <v>1</v>
      </c>
    </row>
    <row r="39" spans="1:5" s="34" customFormat="1" x14ac:dyDescent="0.25">
      <c r="A39" s="20" t="s">
        <v>96</v>
      </c>
      <c r="B39" s="27">
        <v>1134.3800000000001</v>
      </c>
      <c r="C39" s="21" t="s">
        <v>65</v>
      </c>
      <c r="D39" s="22">
        <v>2</v>
      </c>
    </row>
    <row r="40" spans="1:5" s="34" customFormat="1" x14ac:dyDescent="0.25">
      <c r="A40" s="20" t="s">
        <v>45</v>
      </c>
      <c r="B40" s="27">
        <v>8756.5499999999993</v>
      </c>
      <c r="C40" s="21" t="s">
        <v>42</v>
      </c>
      <c r="D40" s="22">
        <v>61</v>
      </c>
    </row>
    <row r="41" spans="1:5" s="34" customFormat="1" x14ac:dyDescent="0.25">
      <c r="A41" s="20" t="s">
        <v>97</v>
      </c>
      <c r="B41" s="27">
        <v>8341.65</v>
      </c>
      <c r="C41" s="21" t="s">
        <v>42</v>
      </c>
      <c r="D41" s="22">
        <v>7.5</v>
      </c>
    </row>
    <row r="42" spans="1:5" ht="42.75" x14ac:dyDescent="0.25">
      <c r="A42" s="6" t="s">
        <v>19</v>
      </c>
      <c r="B42" s="26">
        <f>SUM(B43:B54)</f>
        <v>30960.6</v>
      </c>
      <c r="C42" s="63" t="s">
        <v>141</v>
      </c>
      <c r="D42" s="18"/>
      <c r="E42" s="2" t="s">
        <v>10</v>
      </c>
    </row>
    <row r="43" spans="1:5" s="34" customFormat="1" x14ac:dyDescent="0.25">
      <c r="A43" s="20" t="s">
        <v>60</v>
      </c>
      <c r="B43" s="27">
        <v>3876.24</v>
      </c>
      <c r="C43" s="21" t="s">
        <v>61</v>
      </c>
      <c r="D43" s="22">
        <v>8</v>
      </c>
    </row>
    <row r="44" spans="1:5" s="34" customFormat="1" x14ac:dyDescent="0.25">
      <c r="A44" s="20" t="s">
        <v>20</v>
      </c>
      <c r="B44" s="27">
        <v>3237.44</v>
      </c>
      <c r="C44" s="21" t="s">
        <v>21</v>
      </c>
      <c r="D44" s="22">
        <v>4</v>
      </c>
    </row>
    <row r="45" spans="1:5" s="34" customFormat="1" x14ac:dyDescent="0.25">
      <c r="A45" s="20" t="s">
        <v>64</v>
      </c>
      <c r="B45" s="27">
        <v>1526.3</v>
      </c>
      <c r="C45" s="21" t="s">
        <v>65</v>
      </c>
      <c r="D45" s="22">
        <v>1</v>
      </c>
    </row>
    <row r="46" spans="1:5" s="34" customFormat="1" x14ac:dyDescent="0.25">
      <c r="A46" s="20" t="s">
        <v>70</v>
      </c>
      <c r="B46" s="27">
        <v>381.43</v>
      </c>
      <c r="C46" s="21" t="s">
        <v>71</v>
      </c>
      <c r="D46" s="22">
        <v>1</v>
      </c>
    </row>
    <row r="47" spans="1:5" s="34" customFormat="1" x14ac:dyDescent="0.25">
      <c r="A47" s="20" t="s">
        <v>40</v>
      </c>
      <c r="B47" s="27">
        <v>2807</v>
      </c>
      <c r="C47" s="21" t="s">
        <v>8</v>
      </c>
      <c r="D47" s="22">
        <v>10</v>
      </c>
    </row>
    <row r="48" spans="1:5" s="34" customFormat="1" x14ac:dyDescent="0.25">
      <c r="A48" s="20" t="s">
        <v>72</v>
      </c>
      <c r="B48" s="27">
        <v>981</v>
      </c>
      <c r="C48" s="21" t="s">
        <v>42</v>
      </c>
      <c r="D48" s="22">
        <v>6</v>
      </c>
    </row>
    <row r="49" spans="1:4" s="34" customFormat="1" x14ac:dyDescent="0.25">
      <c r="A49" s="20" t="s">
        <v>75</v>
      </c>
      <c r="B49" s="27">
        <v>1219.98</v>
      </c>
      <c r="C49" s="21" t="s">
        <v>65</v>
      </c>
      <c r="D49" s="22">
        <v>2</v>
      </c>
    </row>
    <row r="50" spans="1:4" s="34" customFormat="1" x14ac:dyDescent="0.25">
      <c r="A50" s="20" t="s">
        <v>77</v>
      </c>
      <c r="B50" s="27">
        <v>4384</v>
      </c>
      <c r="C50" s="21" t="s">
        <v>8</v>
      </c>
      <c r="D50" s="22">
        <v>4</v>
      </c>
    </row>
    <row r="51" spans="1:4" s="34" customFormat="1" x14ac:dyDescent="0.25">
      <c r="A51" s="20" t="s">
        <v>43</v>
      </c>
      <c r="B51" s="27">
        <v>270.14</v>
      </c>
      <c r="C51" s="21" t="s">
        <v>44</v>
      </c>
      <c r="D51" s="22">
        <v>1</v>
      </c>
    </row>
    <row r="52" spans="1:4" s="34" customFormat="1" x14ac:dyDescent="0.25">
      <c r="A52" s="20" t="s">
        <v>100</v>
      </c>
      <c r="B52" s="27">
        <v>1892</v>
      </c>
      <c r="C52" s="21" t="s">
        <v>101</v>
      </c>
      <c r="D52" s="22">
        <v>4</v>
      </c>
    </row>
    <row r="53" spans="1:4" s="34" customFormat="1" x14ac:dyDescent="0.25">
      <c r="A53" s="20" t="s">
        <v>102</v>
      </c>
      <c r="B53" s="27">
        <v>7965.07</v>
      </c>
      <c r="C53" s="21" t="s">
        <v>65</v>
      </c>
      <c r="D53" s="22">
        <v>1</v>
      </c>
    </row>
    <row r="54" spans="1:4" s="34" customFormat="1" x14ac:dyDescent="0.25">
      <c r="A54" s="20" t="s">
        <v>103</v>
      </c>
      <c r="B54" s="27">
        <v>2420</v>
      </c>
      <c r="C54" s="21" t="s">
        <v>7</v>
      </c>
      <c r="D54" s="22">
        <v>5</v>
      </c>
    </row>
    <row r="55" spans="1:4" ht="28.5" x14ac:dyDescent="0.25">
      <c r="A55" s="6" t="s">
        <v>22</v>
      </c>
      <c r="B55" s="26">
        <v>0</v>
      </c>
      <c r="C55" s="63" t="s">
        <v>141</v>
      </c>
      <c r="D55" s="17"/>
    </row>
    <row r="56" spans="1:4" ht="28.5" x14ac:dyDescent="0.25">
      <c r="A56" s="6" t="s">
        <v>23</v>
      </c>
      <c r="B56" s="26">
        <v>0</v>
      </c>
      <c r="C56" s="63" t="s">
        <v>141</v>
      </c>
      <c r="D56" s="7"/>
    </row>
    <row r="57" spans="1:4" x14ac:dyDescent="0.25">
      <c r="A57" s="6" t="s">
        <v>24</v>
      </c>
      <c r="B57" s="26">
        <v>0</v>
      </c>
      <c r="C57" s="63" t="s">
        <v>141</v>
      </c>
      <c r="D57" s="7"/>
    </row>
    <row r="58" spans="1:4" ht="28.5" x14ac:dyDescent="0.25">
      <c r="A58" s="6" t="s">
        <v>25</v>
      </c>
      <c r="B58" s="26">
        <v>0</v>
      </c>
      <c r="C58" s="63" t="s">
        <v>141</v>
      </c>
      <c r="D58" s="7"/>
    </row>
    <row r="59" spans="1:4" ht="28.5" x14ac:dyDescent="0.25">
      <c r="A59" s="13" t="s">
        <v>26</v>
      </c>
      <c r="B59" s="26">
        <f>B60+B61</f>
        <v>9728.130000000001</v>
      </c>
      <c r="C59" s="63" t="s">
        <v>141</v>
      </c>
      <c r="D59" s="11"/>
    </row>
    <row r="60" spans="1:4" s="34" customFormat="1" x14ac:dyDescent="0.25">
      <c r="A60" s="20" t="s">
        <v>134</v>
      </c>
      <c r="B60" s="27">
        <v>5085.16</v>
      </c>
      <c r="C60" s="21" t="s">
        <v>7</v>
      </c>
      <c r="D60" s="22">
        <v>22109.4</v>
      </c>
    </row>
    <row r="61" spans="1:4" s="34" customFormat="1" x14ac:dyDescent="0.25">
      <c r="A61" s="20" t="s">
        <v>81</v>
      </c>
      <c r="B61" s="27">
        <v>4642.97</v>
      </c>
      <c r="C61" s="21" t="s">
        <v>7</v>
      </c>
      <c r="D61" s="22">
        <v>22109.4</v>
      </c>
    </row>
    <row r="62" spans="1:4" ht="28.5" x14ac:dyDescent="0.25">
      <c r="A62" s="13" t="s">
        <v>27</v>
      </c>
      <c r="B62" s="26">
        <f>B63+B64</f>
        <v>37585.979999999996</v>
      </c>
      <c r="C62" s="63" t="s">
        <v>141</v>
      </c>
      <c r="D62" s="7"/>
    </row>
    <row r="63" spans="1:4" s="34" customFormat="1" x14ac:dyDescent="0.25">
      <c r="A63" s="20" t="s">
        <v>78</v>
      </c>
      <c r="B63" s="27">
        <v>17687.52</v>
      </c>
      <c r="C63" s="21" t="s">
        <v>7</v>
      </c>
      <c r="D63" s="22">
        <v>22109.4</v>
      </c>
    </row>
    <row r="64" spans="1:4" s="34" customFormat="1" x14ac:dyDescent="0.25">
      <c r="A64" s="20" t="s">
        <v>79</v>
      </c>
      <c r="B64" s="27">
        <v>19898.46</v>
      </c>
      <c r="C64" s="21" t="s">
        <v>7</v>
      </c>
      <c r="D64" s="22">
        <v>22109.4</v>
      </c>
    </row>
    <row r="65" spans="1:8" ht="28.5" x14ac:dyDescent="0.25">
      <c r="A65" s="6" t="s">
        <v>28</v>
      </c>
      <c r="B65" s="26">
        <f>B66</f>
        <v>1062.1600000000001</v>
      </c>
      <c r="C65" s="63" t="s">
        <v>141</v>
      </c>
      <c r="D65" s="17"/>
    </row>
    <row r="66" spans="1:8" s="34" customFormat="1" x14ac:dyDescent="0.25">
      <c r="A66" s="20" t="s">
        <v>31</v>
      </c>
      <c r="B66" s="27">
        <v>1062.1600000000001</v>
      </c>
      <c r="C66" s="21" t="s">
        <v>7</v>
      </c>
      <c r="D66" s="22">
        <v>748</v>
      </c>
    </row>
    <row r="67" spans="1:8" ht="57" x14ac:dyDescent="0.25">
      <c r="A67" s="6" t="s">
        <v>29</v>
      </c>
      <c r="B67" s="26">
        <f>SUM(B68:B71)</f>
        <v>111922.04999999999</v>
      </c>
      <c r="C67" s="63" t="s">
        <v>141</v>
      </c>
      <c r="D67" s="17"/>
    </row>
    <row r="68" spans="1:8" s="34" customFormat="1" x14ac:dyDescent="0.25">
      <c r="A68" s="20" t="s">
        <v>133</v>
      </c>
      <c r="B68" s="27">
        <v>173.63</v>
      </c>
      <c r="C68" s="21" t="s">
        <v>7</v>
      </c>
      <c r="D68" s="22">
        <v>10213.58</v>
      </c>
    </row>
    <row r="69" spans="1:8" s="34" customFormat="1" x14ac:dyDescent="0.25">
      <c r="A69" s="20" t="s">
        <v>85</v>
      </c>
      <c r="B69" s="27">
        <v>51760.59</v>
      </c>
      <c r="C69" s="21" t="s">
        <v>7</v>
      </c>
      <c r="D69" s="22">
        <v>21126.76</v>
      </c>
    </row>
    <row r="70" spans="1:8" s="34" customFormat="1" x14ac:dyDescent="0.25">
      <c r="A70" s="20" t="s">
        <v>86</v>
      </c>
      <c r="B70" s="27">
        <v>54154.83</v>
      </c>
      <c r="C70" s="21" t="s">
        <v>7</v>
      </c>
      <c r="D70" s="22">
        <v>22104</v>
      </c>
    </row>
    <row r="71" spans="1:8" s="34" customFormat="1" x14ac:dyDescent="0.25">
      <c r="A71" s="20" t="s">
        <v>98</v>
      </c>
      <c r="B71" s="27">
        <v>5833</v>
      </c>
      <c r="C71" s="21" t="s">
        <v>65</v>
      </c>
      <c r="D71" s="22">
        <v>4</v>
      </c>
    </row>
    <row r="72" spans="1:8" x14ac:dyDescent="0.25">
      <c r="A72" s="6" t="s">
        <v>30</v>
      </c>
      <c r="B72" s="26">
        <f>B73</f>
        <v>4740</v>
      </c>
      <c r="C72" s="63" t="s">
        <v>141</v>
      </c>
      <c r="D72" s="17"/>
    </row>
    <row r="73" spans="1:8" ht="30" x14ac:dyDescent="0.25">
      <c r="A73" s="8" t="s">
        <v>11</v>
      </c>
      <c r="B73" s="28">
        <f>D73*5*12</f>
        <v>4740</v>
      </c>
      <c r="C73" s="11" t="s">
        <v>12</v>
      </c>
      <c r="D73" s="7">
        <v>79</v>
      </c>
    </row>
    <row r="74" spans="1:8" x14ac:dyDescent="0.25">
      <c r="A74" s="5" t="s">
        <v>52</v>
      </c>
      <c r="B74" s="26">
        <f>B14++B17+B20+B23+B30+B42+B55+B56+B58+B59+B62+B65+B67</f>
        <v>1001566.8499999999</v>
      </c>
      <c r="C74" s="63" t="s">
        <v>141</v>
      </c>
      <c r="D74" s="11"/>
      <c r="H74" s="1" t="b">
        <f>B74='Работы 2019 '!C48</f>
        <v>1</v>
      </c>
    </row>
    <row r="75" spans="1:8" x14ac:dyDescent="0.25">
      <c r="A75" s="5" t="s">
        <v>53</v>
      </c>
      <c r="B75" s="26">
        <f>B74*1.2+B72</f>
        <v>1206620.2199999997</v>
      </c>
      <c r="C75" s="63" t="s">
        <v>141</v>
      </c>
      <c r="D75" s="7"/>
    </row>
    <row r="76" spans="1:8" x14ac:dyDescent="0.25">
      <c r="A76" s="5" t="s">
        <v>54</v>
      </c>
      <c r="B76" s="26">
        <f>B4+B6+B9-B75</f>
        <v>-40954.439799999585</v>
      </c>
      <c r="C76" s="63" t="s">
        <v>141</v>
      </c>
      <c r="D76" s="7"/>
    </row>
    <row r="77" spans="1:8" ht="28.5" x14ac:dyDescent="0.25">
      <c r="A77" s="6" t="s">
        <v>55</v>
      </c>
      <c r="B77" s="26">
        <f>B76+(B8)</f>
        <v>-74247.159799999557</v>
      </c>
      <c r="C77" s="63" t="s">
        <v>141</v>
      </c>
      <c r="D77" s="7"/>
    </row>
  </sheetData>
  <sheetProtection sheet="1" objects="1" scenarios="1" formatCells="0" formatColumn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"/>
  <sheetViews>
    <sheetView workbookViewId="0">
      <pane ySplit="3" topLeftCell="A25" activePane="bottomLeft" state="frozen"/>
      <selection pane="bottomLeft" activeCell="B54" sqref="B54"/>
    </sheetView>
  </sheetViews>
  <sheetFormatPr defaultRowHeight="15" x14ac:dyDescent="0.25"/>
  <cols>
    <col min="1" max="1" width="10.28515625" style="30" customWidth="1"/>
    <col min="2" max="2" width="65.85546875" customWidth="1"/>
    <col min="3" max="3" width="14.28515625" style="31" customWidth="1"/>
    <col min="4" max="4" width="14.28515625" style="30" customWidth="1"/>
    <col min="5" max="5" width="14.28515625" customWidth="1"/>
  </cols>
  <sheetData>
    <row r="1" spans="1:5" x14ac:dyDescent="0.25">
      <c r="B1" s="40" t="s">
        <v>56</v>
      </c>
      <c r="E1" s="29"/>
    </row>
    <row r="2" spans="1:5" x14ac:dyDescent="0.25">
      <c r="B2" s="40" t="s">
        <v>57</v>
      </c>
      <c r="E2" s="29"/>
    </row>
    <row r="3" spans="1:5" x14ac:dyDescent="0.25">
      <c r="A3" s="35" t="s">
        <v>132</v>
      </c>
      <c r="B3" s="35" t="s">
        <v>36</v>
      </c>
      <c r="C3" s="33" t="s">
        <v>37</v>
      </c>
      <c r="D3" s="35" t="s">
        <v>38</v>
      </c>
      <c r="E3" s="35" t="s">
        <v>39</v>
      </c>
    </row>
    <row r="4" spans="1:5" x14ac:dyDescent="0.25">
      <c r="A4" s="21">
        <v>3</v>
      </c>
      <c r="B4" s="20" t="s">
        <v>58</v>
      </c>
      <c r="C4" s="23">
        <v>46507.66</v>
      </c>
      <c r="D4" s="21" t="s">
        <v>16</v>
      </c>
      <c r="E4" s="20">
        <v>878</v>
      </c>
    </row>
    <row r="5" spans="1:5" x14ac:dyDescent="0.25">
      <c r="A5" s="21">
        <v>3</v>
      </c>
      <c r="B5" s="20" t="s">
        <v>59</v>
      </c>
      <c r="C5" s="23">
        <v>45395.29</v>
      </c>
      <c r="D5" s="21" t="s">
        <v>16</v>
      </c>
      <c r="E5" s="20">
        <v>857</v>
      </c>
    </row>
    <row r="6" spans="1:5" x14ac:dyDescent="0.25">
      <c r="A6" s="21">
        <v>6</v>
      </c>
      <c r="B6" s="20" t="s">
        <v>60</v>
      </c>
      <c r="C6" s="23">
        <v>3876.24</v>
      </c>
      <c r="D6" s="21" t="s">
        <v>61</v>
      </c>
      <c r="E6" s="20">
        <v>8</v>
      </c>
    </row>
    <row r="7" spans="1:5" x14ac:dyDescent="0.25">
      <c r="A7" s="21">
        <v>4</v>
      </c>
      <c r="B7" s="20" t="s">
        <v>62</v>
      </c>
      <c r="C7" s="23">
        <v>1989.85</v>
      </c>
      <c r="D7" s="21" t="s">
        <v>7</v>
      </c>
      <c r="E7" s="20">
        <v>22109.4</v>
      </c>
    </row>
    <row r="8" spans="1:5" x14ac:dyDescent="0.25">
      <c r="A8" s="21">
        <v>4</v>
      </c>
      <c r="B8" s="20" t="s">
        <v>63</v>
      </c>
      <c r="C8" s="23">
        <v>1989.85</v>
      </c>
      <c r="D8" s="21" t="s">
        <v>7</v>
      </c>
      <c r="E8" s="20">
        <v>22109.4</v>
      </c>
    </row>
    <row r="9" spans="1:5" x14ac:dyDescent="0.25">
      <c r="A9" s="21">
        <v>13</v>
      </c>
      <c r="B9" s="20" t="s">
        <v>31</v>
      </c>
      <c r="C9" s="23">
        <v>1062.1600000000001</v>
      </c>
      <c r="D9" s="21" t="s">
        <v>7</v>
      </c>
      <c r="E9" s="20">
        <v>748</v>
      </c>
    </row>
    <row r="10" spans="1:5" x14ac:dyDescent="0.25">
      <c r="A10" s="21">
        <v>6</v>
      </c>
      <c r="B10" s="20" t="s">
        <v>20</v>
      </c>
      <c r="C10" s="23">
        <v>3237.44</v>
      </c>
      <c r="D10" s="21" t="s">
        <v>21</v>
      </c>
      <c r="E10" s="20">
        <v>4</v>
      </c>
    </row>
    <row r="11" spans="1:5" x14ac:dyDescent="0.25">
      <c r="A11" s="21">
        <v>6</v>
      </c>
      <c r="B11" s="20" t="s">
        <v>64</v>
      </c>
      <c r="C11" s="23">
        <v>1526.3</v>
      </c>
      <c r="D11" s="21" t="s">
        <v>65</v>
      </c>
      <c r="E11" s="20">
        <v>1</v>
      </c>
    </row>
    <row r="12" spans="1:5" x14ac:dyDescent="0.25">
      <c r="A12" s="21">
        <v>5</v>
      </c>
      <c r="B12" s="20" t="s">
        <v>66</v>
      </c>
      <c r="C12" s="23">
        <v>158.80000000000001</v>
      </c>
      <c r="D12" s="21" t="s">
        <v>65</v>
      </c>
      <c r="E12" s="20">
        <v>2</v>
      </c>
    </row>
    <row r="13" spans="1:5" x14ac:dyDescent="0.25">
      <c r="A13" s="21">
        <v>14</v>
      </c>
      <c r="B13" s="20" t="s">
        <v>133</v>
      </c>
      <c r="C13" s="23">
        <v>173.63</v>
      </c>
      <c r="D13" s="21" t="s">
        <v>7</v>
      </c>
      <c r="E13" s="20">
        <v>10213.58</v>
      </c>
    </row>
    <row r="14" spans="1:5" x14ac:dyDescent="0.25">
      <c r="A14" s="21">
        <v>5</v>
      </c>
      <c r="B14" s="20" t="s">
        <v>67</v>
      </c>
      <c r="C14" s="23">
        <v>4687</v>
      </c>
      <c r="D14" s="21" t="s">
        <v>8</v>
      </c>
      <c r="E14" s="20">
        <v>100</v>
      </c>
    </row>
    <row r="15" spans="1:5" x14ac:dyDescent="0.25">
      <c r="A15" s="21">
        <v>5</v>
      </c>
      <c r="B15" s="20" t="s">
        <v>68</v>
      </c>
      <c r="C15" s="23">
        <v>1901.02</v>
      </c>
      <c r="D15" s="21" t="s">
        <v>69</v>
      </c>
      <c r="E15" s="20">
        <v>1</v>
      </c>
    </row>
    <row r="16" spans="1:5" x14ac:dyDescent="0.25">
      <c r="A16" s="21">
        <v>6</v>
      </c>
      <c r="B16" s="20" t="s">
        <v>70</v>
      </c>
      <c r="C16" s="23">
        <v>381.43</v>
      </c>
      <c r="D16" s="21" t="s">
        <v>71</v>
      </c>
      <c r="E16" s="20">
        <v>1</v>
      </c>
    </row>
    <row r="17" spans="1:5" x14ac:dyDescent="0.25">
      <c r="A17" s="21">
        <v>6</v>
      </c>
      <c r="B17" s="20" t="s">
        <v>40</v>
      </c>
      <c r="C17" s="23">
        <v>2807</v>
      </c>
      <c r="D17" s="21" t="s">
        <v>8</v>
      </c>
      <c r="E17" s="20">
        <v>10</v>
      </c>
    </row>
    <row r="18" spans="1:5" x14ac:dyDescent="0.25">
      <c r="A18" s="21">
        <v>6</v>
      </c>
      <c r="B18" s="20" t="s">
        <v>72</v>
      </c>
      <c r="C18" s="23">
        <v>981</v>
      </c>
      <c r="D18" s="21" t="s">
        <v>42</v>
      </c>
      <c r="E18" s="20">
        <v>6</v>
      </c>
    </row>
    <row r="19" spans="1:5" x14ac:dyDescent="0.25">
      <c r="A19" s="21">
        <v>5</v>
      </c>
      <c r="B19" s="20" t="s">
        <v>73</v>
      </c>
      <c r="C19" s="23">
        <v>421916.4</v>
      </c>
      <c r="D19" s="21" t="s">
        <v>74</v>
      </c>
      <c r="E19" s="20">
        <v>1</v>
      </c>
    </row>
    <row r="20" spans="1:5" x14ac:dyDescent="0.25">
      <c r="A20" s="21">
        <v>6</v>
      </c>
      <c r="B20" s="20" t="s">
        <v>75</v>
      </c>
      <c r="C20" s="23">
        <v>1219.98</v>
      </c>
      <c r="D20" s="21" t="s">
        <v>65</v>
      </c>
      <c r="E20" s="20">
        <v>2</v>
      </c>
    </row>
    <row r="21" spans="1:5" x14ac:dyDescent="0.25">
      <c r="A21" s="21">
        <v>5</v>
      </c>
      <c r="B21" s="20" t="s">
        <v>76</v>
      </c>
      <c r="C21" s="23">
        <v>4859.41</v>
      </c>
      <c r="D21" s="21" t="s">
        <v>7</v>
      </c>
      <c r="E21" s="20">
        <v>6.5277000000000003</v>
      </c>
    </row>
    <row r="22" spans="1:5" x14ac:dyDescent="0.25">
      <c r="A22" s="21">
        <v>6</v>
      </c>
      <c r="B22" s="20" t="s">
        <v>77</v>
      </c>
      <c r="C22" s="23">
        <v>4384</v>
      </c>
      <c r="D22" s="21" t="s">
        <v>8</v>
      </c>
      <c r="E22" s="20">
        <v>4</v>
      </c>
    </row>
    <row r="23" spans="1:5" x14ac:dyDescent="0.25">
      <c r="A23" s="21">
        <v>12</v>
      </c>
      <c r="B23" s="20" t="s">
        <v>78</v>
      </c>
      <c r="C23" s="23">
        <v>17687.52</v>
      </c>
      <c r="D23" s="21" t="s">
        <v>7</v>
      </c>
      <c r="E23" s="20">
        <v>22109.4</v>
      </c>
    </row>
    <row r="24" spans="1:5" x14ac:dyDescent="0.25">
      <c r="A24" s="21">
        <v>12</v>
      </c>
      <c r="B24" s="20" t="s">
        <v>79</v>
      </c>
      <c r="C24" s="23">
        <v>19898.46</v>
      </c>
      <c r="D24" s="21" t="s">
        <v>7</v>
      </c>
      <c r="E24" s="20">
        <v>22109.4</v>
      </c>
    </row>
    <row r="25" spans="1:5" x14ac:dyDescent="0.25">
      <c r="A25" s="21">
        <v>11</v>
      </c>
      <c r="B25" s="20" t="s">
        <v>80</v>
      </c>
      <c r="C25" s="23">
        <v>5085.16</v>
      </c>
      <c r="D25" s="21" t="s">
        <v>7</v>
      </c>
      <c r="E25" s="20">
        <v>22109.4</v>
      </c>
    </row>
    <row r="26" spans="1:5" x14ac:dyDescent="0.25">
      <c r="A26" s="21">
        <v>11</v>
      </c>
      <c r="B26" s="20" t="s">
        <v>82</v>
      </c>
      <c r="C26" s="23">
        <v>4642.97</v>
      </c>
      <c r="D26" s="21" t="s">
        <v>7</v>
      </c>
      <c r="E26" s="20">
        <v>22109.4</v>
      </c>
    </row>
    <row r="27" spans="1:5" x14ac:dyDescent="0.25">
      <c r="A27" s="21">
        <v>2</v>
      </c>
      <c r="B27" s="20" t="s">
        <v>83</v>
      </c>
      <c r="C27" s="23">
        <v>33591.54</v>
      </c>
      <c r="D27" s="21" t="s">
        <v>7</v>
      </c>
      <c r="E27" s="20">
        <v>21126.76</v>
      </c>
    </row>
    <row r="28" spans="1:5" x14ac:dyDescent="0.25">
      <c r="A28" s="21">
        <v>2</v>
      </c>
      <c r="B28" s="20" t="s">
        <v>84</v>
      </c>
      <c r="C28" s="23">
        <v>36692.639999999999</v>
      </c>
      <c r="D28" s="21" t="s">
        <v>7</v>
      </c>
      <c r="E28" s="20">
        <v>22104</v>
      </c>
    </row>
    <row r="29" spans="1:5" x14ac:dyDescent="0.25">
      <c r="A29" s="21">
        <v>14</v>
      </c>
      <c r="B29" s="20" t="s">
        <v>85</v>
      </c>
      <c r="C29" s="23">
        <v>51760.59</v>
      </c>
      <c r="D29" s="21" t="s">
        <v>7</v>
      </c>
      <c r="E29" s="20">
        <v>21126.76</v>
      </c>
    </row>
    <row r="30" spans="1:5" x14ac:dyDescent="0.25">
      <c r="A30" s="21">
        <v>14</v>
      </c>
      <c r="B30" s="20" t="s">
        <v>86</v>
      </c>
      <c r="C30" s="23">
        <v>54154.83</v>
      </c>
      <c r="D30" s="21" t="s">
        <v>7</v>
      </c>
      <c r="E30" s="20">
        <v>22104</v>
      </c>
    </row>
    <row r="31" spans="1:5" x14ac:dyDescent="0.25">
      <c r="A31" s="21">
        <v>1</v>
      </c>
      <c r="B31" s="20" t="s">
        <v>88</v>
      </c>
      <c r="C31" s="23">
        <v>83131.34</v>
      </c>
      <c r="D31" s="21" t="s">
        <v>7</v>
      </c>
      <c r="E31" s="20">
        <v>22109.4</v>
      </c>
    </row>
    <row r="32" spans="1:5" x14ac:dyDescent="0.25">
      <c r="A32" s="21">
        <v>1</v>
      </c>
      <c r="B32" s="20" t="s">
        <v>90</v>
      </c>
      <c r="C32" s="23">
        <v>87332.13</v>
      </c>
      <c r="D32" s="21" t="s">
        <v>7</v>
      </c>
      <c r="E32" s="20">
        <v>22109.4</v>
      </c>
    </row>
    <row r="33" spans="1:5" x14ac:dyDescent="0.25">
      <c r="A33" s="21">
        <v>5</v>
      </c>
      <c r="B33" s="20" t="s">
        <v>91</v>
      </c>
      <c r="C33" s="23">
        <v>240.9</v>
      </c>
      <c r="D33" s="21" t="s">
        <v>65</v>
      </c>
      <c r="E33" s="20">
        <v>1</v>
      </c>
    </row>
    <row r="34" spans="1:5" x14ac:dyDescent="0.25">
      <c r="A34" s="21">
        <v>5</v>
      </c>
      <c r="B34" s="20" t="s">
        <v>92</v>
      </c>
      <c r="C34" s="23">
        <v>1032.8499999999999</v>
      </c>
      <c r="D34" s="21" t="s">
        <v>65</v>
      </c>
      <c r="E34" s="20">
        <v>1</v>
      </c>
    </row>
    <row r="35" spans="1:5" x14ac:dyDescent="0.25">
      <c r="A35" s="21">
        <v>4</v>
      </c>
      <c r="B35" s="20" t="s">
        <v>93</v>
      </c>
      <c r="C35" s="23">
        <v>1768.75</v>
      </c>
      <c r="D35" s="21" t="s">
        <v>7</v>
      </c>
      <c r="E35" s="20">
        <v>22109.4</v>
      </c>
    </row>
    <row r="36" spans="1:5" x14ac:dyDescent="0.25">
      <c r="A36" s="21">
        <v>4</v>
      </c>
      <c r="B36" s="20" t="s">
        <v>94</v>
      </c>
      <c r="C36" s="23">
        <v>1989.85</v>
      </c>
      <c r="D36" s="21" t="s">
        <v>7</v>
      </c>
      <c r="E36" s="20">
        <v>22109.4</v>
      </c>
    </row>
    <row r="37" spans="1:5" x14ac:dyDescent="0.25">
      <c r="A37" s="21">
        <v>4</v>
      </c>
      <c r="B37" s="20" t="s">
        <v>95</v>
      </c>
      <c r="C37" s="23">
        <v>8401.57</v>
      </c>
      <c r="D37" s="21" t="s">
        <v>7</v>
      </c>
      <c r="E37" s="20">
        <v>22109.4</v>
      </c>
    </row>
    <row r="38" spans="1:5" x14ac:dyDescent="0.25">
      <c r="A38" s="21">
        <v>4</v>
      </c>
      <c r="B38" s="20" t="s">
        <v>95</v>
      </c>
      <c r="C38" s="23">
        <v>8401.57</v>
      </c>
      <c r="D38" s="21" t="s">
        <v>7</v>
      </c>
      <c r="E38" s="20">
        <v>22109.4</v>
      </c>
    </row>
    <row r="39" spans="1:5" x14ac:dyDescent="0.25">
      <c r="A39" s="21">
        <v>5</v>
      </c>
      <c r="B39" s="20" t="s">
        <v>41</v>
      </c>
      <c r="C39" s="23">
        <v>86.93</v>
      </c>
      <c r="D39" s="21" t="s">
        <v>9</v>
      </c>
      <c r="E39" s="20">
        <v>1</v>
      </c>
    </row>
    <row r="40" spans="1:5" x14ac:dyDescent="0.25">
      <c r="A40" s="21">
        <v>6</v>
      </c>
      <c r="B40" s="20" t="s">
        <v>43</v>
      </c>
      <c r="C40" s="23">
        <v>270.14</v>
      </c>
      <c r="D40" s="21" t="s">
        <v>44</v>
      </c>
      <c r="E40" s="20">
        <v>1</v>
      </c>
    </row>
    <row r="41" spans="1:5" x14ac:dyDescent="0.25">
      <c r="A41" s="21">
        <v>5</v>
      </c>
      <c r="B41" s="20" t="s">
        <v>96</v>
      </c>
      <c r="C41" s="23">
        <v>1134.3800000000001</v>
      </c>
      <c r="D41" s="21" t="s">
        <v>65</v>
      </c>
      <c r="E41" s="20">
        <v>2</v>
      </c>
    </row>
    <row r="42" spans="1:5" x14ac:dyDescent="0.25">
      <c r="A42" s="21">
        <v>5</v>
      </c>
      <c r="B42" s="20" t="s">
        <v>45</v>
      </c>
      <c r="C42" s="23">
        <v>8756.5499999999993</v>
      </c>
      <c r="D42" s="21" t="s">
        <v>42</v>
      </c>
      <c r="E42" s="20">
        <v>61</v>
      </c>
    </row>
    <row r="43" spans="1:5" x14ac:dyDescent="0.25">
      <c r="A43" s="21">
        <v>5</v>
      </c>
      <c r="B43" s="20" t="s">
        <v>97</v>
      </c>
      <c r="C43" s="23">
        <v>8341.65</v>
      </c>
      <c r="D43" s="21" t="s">
        <v>42</v>
      </c>
      <c r="E43" s="20">
        <v>7.5</v>
      </c>
    </row>
    <row r="44" spans="1:5" x14ac:dyDescent="0.25">
      <c r="A44" s="21">
        <v>14</v>
      </c>
      <c r="B44" s="20" t="s">
        <v>99</v>
      </c>
      <c r="C44" s="23">
        <v>5833</v>
      </c>
      <c r="D44" s="21" t="s">
        <v>65</v>
      </c>
      <c r="E44" s="20">
        <v>4</v>
      </c>
    </row>
    <row r="45" spans="1:5" x14ac:dyDescent="0.25">
      <c r="A45" s="21">
        <v>6</v>
      </c>
      <c r="B45" s="20" t="s">
        <v>100</v>
      </c>
      <c r="C45" s="23">
        <v>1892</v>
      </c>
      <c r="D45" s="21" t="s">
        <v>101</v>
      </c>
      <c r="E45" s="20">
        <v>4</v>
      </c>
    </row>
    <row r="46" spans="1:5" x14ac:dyDescent="0.25">
      <c r="A46" s="21">
        <v>6</v>
      </c>
      <c r="B46" s="20" t="s">
        <v>102</v>
      </c>
      <c r="C46" s="23">
        <v>7965.07</v>
      </c>
      <c r="D46" s="21" t="s">
        <v>65</v>
      </c>
      <c r="E46" s="20">
        <v>1</v>
      </c>
    </row>
    <row r="47" spans="1:5" x14ac:dyDescent="0.25">
      <c r="A47" s="21">
        <v>6</v>
      </c>
      <c r="B47" s="20" t="s">
        <v>103</v>
      </c>
      <c r="C47" s="23">
        <v>2420</v>
      </c>
      <c r="D47" s="21" t="s">
        <v>7</v>
      </c>
      <c r="E47" s="20">
        <v>5</v>
      </c>
    </row>
    <row r="48" spans="1:5" x14ac:dyDescent="0.25">
      <c r="A48" s="32"/>
      <c r="B48" s="39" t="s">
        <v>104</v>
      </c>
      <c r="C48" s="38">
        <v>1001566.85</v>
      </c>
      <c r="D48" s="37"/>
      <c r="E48" s="36">
        <v>364705.92770000012</v>
      </c>
    </row>
  </sheetData>
  <autoFilter ref="A3:E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5" sqref="E25"/>
    </sheetView>
  </sheetViews>
  <sheetFormatPr defaultRowHeight="15" x14ac:dyDescent="0.25"/>
  <cols>
    <col min="1" max="1" width="9.140625" style="34"/>
    <col min="2" max="3" width="12.5703125" style="34" customWidth="1"/>
    <col min="4" max="5" width="16" style="34" customWidth="1"/>
    <col min="6" max="7" width="12.5703125" style="34" customWidth="1"/>
    <col min="8" max="8" width="16.140625" style="34" customWidth="1"/>
    <col min="9" max="16384" width="9.140625" style="34"/>
  </cols>
  <sheetData>
    <row r="1" spans="1:8" ht="16.5" x14ac:dyDescent="0.25">
      <c r="A1" s="46" t="s">
        <v>105</v>
      </c>
      <c r="B1" s="46"/>
      <c r="C1" s="46"/>
      <c r="D1" s="46"/>
      <c r="E1" s="46"/>
      <c r="F1" s="46"/>
      <c r="G1" s="46"/>
      <c r="H1" s="46"/>
    </row>
    <row r="3" spans="1:8" ht="25.5" x14ac:dyDescent="0.25">
      <c r="A3" s="47" t="s">
        <v>106</v>
      </c>
      <c r="B3" s="48" t="s">
        <v>107</v>
      </c>
      <c r="C3" s="49"/>
      <c r="D3" s="47" t="s">
        <v>108</v>
      </c>
      <c r="E3" s="47" t="s">
        <v>109</v>
      </c>
      <c r="F3" s="47" t="s">
        <v>110</v>
      </c>
      <c r="G3" s="50" t="s">
        <v>111</v>
      </c>
      <c r="H3" s="50" t="s">
        <v>112</v>
      </c>
    </row>
    <row r="4" spans="1:8" x14ac:dyDescent="0.25">
      <c r="A4" s="51" t="s">
        <v>113</v>
      </c>
      <c r="B4" s="52" t="s">
        <v>114</v>
      </c>
      <c r="C4" s="53" t="s">
        <v>115</v>
      </c>
      <c r="D4" s="53"/>
      <c r="E4" s="53"/>
      <c r="F4" s="53"/>
      <c r="G4" s="53"/>
      <c r="H4" s="54"/>
    </row>
    <row r="5" spans="1:8" x14ac:dyDescent="0.25">
      <c r="A5" s="47" t="s">
        <v>116</v>
      </c>
      <c r="B5" s="48" t="s">
        <v>117</v>
      </c>
      <c r="C5" s="49"/>
      <c r="D5" s="55">
        <v>90034.76</v>
      </c>
      <c r="E5" s="55">
        <v>52599.58</v>
      </c>
      <c r="F5" s="56">
        <v>58.42</v>
      </c>
      <c r="G5" s="57" t="s">
        <v>118</v>
      </c>
      <c r="H5" s="57" t="s">
        <v>119</v>
      </c>
    </row>
    <row r="6" spans="1:8" x14ac:dyDescent="0.25">
      <c r="A6" s="47" t="s">
        <v>116</v>
      </c>
      <c r="B6" s="48" t="s">
        <v>117</v>
      </c>
      <c r="C6" s="49"/>
      <c r="D6" s="55">
        <v>89328.15</v>
      </c>
      <c r="E6" s="55">
        <v>107292.8</v>
      </c>
      <c r="F6" s="56">
        <v>120.11</v>
      </c>
      <c r="G6" s="57" t="s">
        <v>120</v>
      </c>
      <c r="H6" s="57" t="s">
        <v>119</v>
      </c>
    </row>
    <row r="7" spans="1:8" x14ac:dyDescent="0.25">
      <c r="A7" s="47" t="s">
        <v>116</v>
      </c>
      <c r="B7" s="48" t="s">
        <v>117</v>
      </c>
      <c r="C7" s="49"/>
      <c r="D7" s="55">
        <v>89264.58</v>
      </c>
      <c r="E7" s="55">
        <v>123194.96</v>
      </c>
      <c r="F7" s="56">
        <v>138.01</v>
      </c>
      <c r="G7" s="57" t="s">
        <v>121</v>
      </c>
      <c r="H7" s="57" t="s">
        <v>119</v>
      </c>
    </row>
    <row r="8" spans="1:8" x14ac:dyDescent="0.25">
      <c r="A8" s="47" t="s">
        <v>116</v>
      </c>
      <c r="B8" s="48" t="s">
        <v>117</v>
      </c>
      <c r="C8" s="49"/>
      <c r="D8" s="55">
        <v>86162.79</v>
      </c>
      <c r="E8" s="55">
        <v>86624.91</v>
      </c>
      <c r="F8" s="56">
        <v>100.54</v>
      </c>
      <c r="G8" s="57" t="s">
        <v>122</v>
      </c>
      <c r="H8" s="57" t="s">
        <v>119</v>
      </c>
    </row>
    <row r="9" spans="1:8" x14ac:dyDescent="0.25">
      <c r="A9" s="47" t="s">
        <v>116</v>
      </c>
      <c r="B9" s="48" t="s">
        <v>117</v>
      </c>
      <c r="C9" s="49"/>
      <c r="D9" s="55">
        <v>87647.17</v>
      </c>
      <c r="E9" s="55">
        <v>84788.61</v>
      </c>
      <c r="F9" s="56">
        <v>96.74</v>
      </c>
      <c r="G9" s="57" t="s">
        <v>123</v>
      </c>
      <c r="H9" s="57" t="s">
        <v>119</v>
      </c>
    </row>
    <row r="10" spans="1:8" x14ac:dyDescent="0.25">
      <c r="A10" s="47" t="s">
        <v>116</v>
      </c>
      <c r="B10" s="48" t="s">
        <v>117</v>
      </c>
      <c r="C10" s="49"/>
      <c r="D10" s="55">
        <v>88686.99</v>
      </c>
      <c r="E10" s="55">
        <v>74209.289999999994</v>
      </c>
      <c r="F10" s="56">
        <v>83.68</v>
      </c>
      <c r="G10" s="57" t="s">
        <v>124</v>
      </c>
      <c r="H10" s="57" t="s">
        <v>119</v>
      </c>
    </row>
    <row r="11" spans="1:8" x14ac:dyDescent="0.25">
      <c r="A11" s="47" t="s">
        <v>116</v>
      </c>
      <c r="B11" s="48" t="s">
        <v>117</v>
      </c>
      <c r="C11" s="49"/>
      <c r="D11" s="55">
        <v>93158.02</v>
      </c>
      <c r="E11" s="55">
        <v>87276.62</v>
      </c>
      <c r="F11" s="56">
        <v>93.69</v>
      </c>
      <c r="G11" s="57" t="s">
        <v>125</v>
      </c>
      <c r="H11" s="57" t="s">
        <v>119</v>
      </c>
    </row>
    <row r="12" spans="1:8" x14ac:dyDescent="0.25">
      <c r="A12" s="47" t="s">
        <v>116</v>
      </c>
      <c r="B12" s="48" t="s">
        <v>117</v>
      </c>
      <c r="C12" s="49"/>
      <c r="D12" s="55">
        <v>92979.49</v>
      </c>
      <c r="E12" s="55">
        <v>83391.399999999994</v>
      </c>
      <c r="F12" s="56">
        <v>89.69</v>
      </c>
      <c r="G12" s="57" t="s">
        <v>126</v>
      </c>
      <c r="H12" s="57" t="s">
        <v>119</v>
      </c>
    </row>
    <row r="13" spans="1:8" x14ac:dyDescent="0.25">
      <c r="A13" s="47" t="s">
        <v>116</v>
      </c>
      <c r="B13" s="48" t="s">
        <v>117</v>
      </c>
      <c r="C13" s="49"/>
      <c r="D13" s="55">
        <v>93170.2</v>
      </c>
      <c r="E13" s="55">
        <v>64927.6</v>
      </c>
      <c r="F13" s="56">
        <v>69.69</v>
      </c>
      <c r="G13" s="57" t="s">
        <v>127</v>
      </c>
      <c r="H13" s="57" t="s">
        <v>119</v>
      </c>
    </row>
    <row r="14" spans="1:8" x14ac:dyDescent="0.25">
      <c r="A14" s="47" t="s">
        <v>116</v>
      </c>
      <c r="B14" s="48" t="s">
        <v>117</v>
      </c>
      <c r="C14" s="49"/>
      <c r="D14" s="55">
        <v>93036.32</v>
      </c>
      <c r="E14" s="55">
        <v>79545.84</v>
      </c>
      <c r="F14" s="56">
        <v>85.5</v>
      </c>
      <c r="G14" s="57" t="s">
        <v>128</v>
      </c>
      <c r="H14" s="57" t="s">
        <v>119</v>
      </c>
    </row>
    <row r="15" spans="1:8" x14ac:dyDescent="0.25">
      <c r="A15" s="47" t="s">
        <v>116</v>
      </c>
      <c r="B15" s="48" t="s">
        <v>117</v>
      </c>
      <c r="C15" s="49"/>
      <c r="D15" s="55">
        <v>92919.98</v>
      </c>
      <c r="E15" s="55">
        <v>79606.03</v>
      </c>
      <c r="F15" s="56">
        <v>85.67</v>
      </c>
      <c r="G15" s="57" t="s">
        <v>129</v>
      </c>
      <c r="H15" s="57" t="s">
        <v>119</v>
      </c>
    </row>
    <row r="16" spans="1:8" x14ac:dyDescent="0.25">
      <c r="A16" s="47" t="s">
        <v>116</v>
      </c>
      <c r="B16" s="48" t="s">
        <v>117</v>
      </c>
      <c r="C16" s="49"/>
      <c r="D16" s="55">
        <v>93001.88</v>
      </c>
      <c r="E16" s="55">
        <v>132639.97</v>
      </c>
      <c r="F16" s="56">
        <v>142.62</v>
      </c>
      <c r="G16" s="57" t="s">
        <v>130</v>
      </c>
      <c r="H16" s="57" t="s">
        <v>119</v>
      </c>
    </row>
    <row r="17" spans="1:8" x14ac:dyDescent="0.25">
      <c r="A17" s="58" t="s">
        <v>131</v>
      </c>
      <c r="B17" s="59"/>
      <c r="C17" s="60"/>
      <c r="D17" s="61">
        <v>1089390.33</v>
      </c>
      <c r="E17" s="61">
        <v>1056097.6100000001</v>
      </c>
      <c r="F17" s="62">
        <v>96.94</v>
      </c>
      <c r="G17" s="57" t="s">
        <v>113</v>
      </c>
      <c r="H17" s="57" t="s">
        <v>113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25</vt:lpstr>
      <vt:lpstr>Работы 2019 </vt:lpstr>
      <vt:lpstr>Справка</vt:lpstr>
      <vt:lpstr>'Юности, д. 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2019-01-30T07:43:34Z</cp:lastPrinted>
  <dcterms:created xsi:type="dcterms:W3CDTF">2018-02-13T05:54:21Z</dcterms:created>
  <dcterms:modified xsi:type="dcterms:W3CDTF">2020-03-19T00:31:06Z</dcterms:modified>
</cp:coreProperties>
</file>