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Кирова д. 2а" sheetId="1" r:id="rId1"/>
  </sheets>
  <externalReferences>
    <externalReference r:id="rId2"/>
  </externalReferences>
  <definedNames>
    <definedName name="_xlnm.Print_Area" localSheetId="0">'Кирова д. 2а'!$A$1:$D$70</definedName>
  </definedNames>
  <calcPr calcId="125725" calcMode="manual"/>
</workbook>
</file>

<file path=xl/calcChain.xml><?xml version="1.0" encoding="utf-8"?>
<calcChain xmlns="http://schemas.openxmlformats.org/spreadsheetml/2006/main">
  <c r="B11" i="1"/>
  <c r="B59"/>
  <c r="B33"/>
  <c r="B28"/>
  <c r="B21"/>
  <c r="B68" s="1"/>
  <c r="B6"/>
  <c r="B55" l="1"/>
  <c r="B19" l="1"/>
  <c r="B8" l="1"/>
  <c r="B10"/>
  <c r="B9" l="1"/>
  <c r="B16" l="1"/>
  <c r="B13"/>
  <c r="B66" l="1"/>
  <c r="B67" l="1"/>
  <c r="B65" s="1"/>
  <c r="B69" s="1"/>
  <c r="B70" s="1"/>
</calcChain>
</file>

<file path=xl/sharedStrings.xml><?xml version="1.0" encoding="utf-8"?>
<sst xmlns="http://schemas.openxmlformats.org/spreadsheetml/2006/main" count="137" uniqueCount="84">
  <si>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</si>
  <si>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</si>
  <si>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</si>
  <si>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</si>
  <si>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</si>
  <si>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</si>
  <si>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</si>
  <si>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</si>
  <si>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</si>
  <si>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</si>
  <si>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</si>
  <si>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</si>
  <si>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</si>
  <si>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</si>
  <si>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</si>
  <si>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</si>
  <si>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</si>
  <si>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</si>
  <si>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</si>
  <si>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</si>
  <si>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</si>
  <si>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</si>
  <si>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</si>
  <si>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</si>
  <si>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</si>
  <si>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</si>
  <si>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</si>
  <si>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2а</t>
  </si>
  <si>
    <t>Старшие по дому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</si>
  <si>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</si>
  <si>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</si>
  <si>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</si>
  <si>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</si>
  <si>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Закрытие и открытие стояков</t>
  </si>
  <si>
    <t>1 стояк</t>
  </si>
  <si>
    <t>шт.</t>
  </si>
  <si>
    <t>руб.</t>
  </si>
  <si>
    <t>Осмотр подвала</t>
  </si>
  <si>
    <t>1 дом</t>
  </si>
  <si>
    <t>Отключение отопления</t>
  </si>
  <si>
    <t>Очистка теплового узла</t>
  </si>
  <si>
    <t>т\у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</si>
  <si>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</si>
  <si>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</si>
  <si>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</si>
  <si>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</si>
  <si>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</si>
  <si>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</si>
  <si>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</si>
  <si>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</si>
  <si>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</si>
  <si>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</si>
  <si>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</si>
  <si>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</si>
  <si>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</si>
  <si>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</si>
  <si>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</si>
  <si>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</si>
  <si>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</si>
  <si>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</si>
  <si>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</si>
  <si>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</si>
  <si>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</si>
  <si>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</si>
  <si>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</si>
  <si>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</si>
  <si>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</si>
  <si>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Удаление стволов деревьев произростающих к придом. террит. ж/д</t>
  </si>
  <si>
    <t>Вывод канализ. стояка с чердачного помещения на кровлю  труб ППР, д.11</t>
  </si>
  <si>
    <t>стояк</t>
  </si>
  <si>
    <t>дом</t>
  </si>
  <si>
    <t>Отогрев стояков с использованием а/м ИЖ</t>
  </si>
  <si>
    <t>Очистка канализационной сети</t>
  </si>
  <si>
    <t>Прочистка вентиляции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</si>
  <si>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</si>
  <si>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</si>
  <si>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Смена труб канализации д.100</t>
  </si>
  <si>
    <t>Частичная смена труб водоотведения д.50 на трубы PP RC д. 50</t>
  </si>
  <si>
    <t>Частичная теплоизоляция труб отопления</t>
  </si>
  <si>
    <t>прочистка внутренней канализационной сети</t>
  </si>
  <si>
    <t>Изготовление поручня</t>
  </si>
  <si>
    <t>осмотр подвала</t>
  </si>
  <si>
    <t>установка поручня</t>
  </si>
  <si>
    <t>установка светильника с датчиком на движение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</si>
</sst>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/>
    <xf numFmtId="0" fontId="11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12" fillId="0" borderId="2" xfId="1" applyFont="1" applyFill="1" applyBorder="1" applyAlignment="1">
      <alignment horizontal="left" vertical="center" wrapText="1"/>
    </xf>
    <xf numFmtId="0" fontId="0" fillId="0" borderId="0" xfId="0"/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/>
    <xf numFmtId="4" fontId="12" fillId="0" borderId="2" xfId="3" applyNumberFormat="1" applyFont="1" applyFill="1" applyBorder="1" applyAlignment="1">
      <alignment vertical="center" wrapText="1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4" fontId="13" fillId="0" borderId="2" xfId="3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4" fontId="8" fillId="0" borderId="2" xfId="3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2" fillId="0" borderId="0" xfId="3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3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11576.820000000007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70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/>
  <cols>
    <col min="1" max="1" width="77.5703125" style="30" customWidth="1"/>
    <col min="2" max="2" width="20.42578125" style="31" customWidth="1"/>
    <col min="3" max="3" width="12.140625" style="32" customWidth="1"/>
    <col min="4" max="4" width="15.140625" style="33" customWidth="1"/>
    <col min="5" max="5" width="0" style="10" hidden="1" customWidth="1"/>
    <col min="6" max="6" width="9.140625" style="10"/>
    <col min="7" max="8" width="10" style="10" bestFit="1" customWidth="1"/>
    <col min="9" max="16384" width="9.140625" style="10"/>
  </cols>
  <sheetData>
    <row r="1" spans="1:4" s="2" customFormat="1" ht="49.5" customHeight="1">
      <c r="A1" s="37" t="s">
        <v>7</v>
      </c>
      <c r="B1" s="37"/>
      <c r="C1" s="37"/>
      <c r="D1" s="37"/>
    </row>
    <row r="2" spans="1:4" s="5" customFormat="1" ht="15.75">
      <c r="A2" s="1" t="s">
        <v>27</v>
      </c>
      <c r="B2" s="39" t="s">
        <v>48</v>
      </c>
      <c r="C2" s="39"/>
      <c r="D2" s="39"/>
    </row>
    <row r="3" spans="1:4" ht="57">
      <c r="A3" s="6" t="s">
        <v>2</v>
      </c>
      <c r="B3" s="7" t="s">
        <v>26</v>
      </c>
      <c r="C3" s="8" t="s">
        <v>0</v>
      </c>
      <c r="D3" s="9" t="s">
        <v>1</v>
      </c>
    </row>
    <row r="4" spans="1:4">
      <c r="A4" s="6" t="s">
        <v>49</v>
      </c>
      <c r="B4" s="7">
        <v>-637256.56000000006</v>
      </c>
      <c r="C4" s="8"/>
      <c r="D4" s="9"/>
    </row>
    <row r="5" spans="1:4">
      <c r="A5" s="40" t="s">
        <v>29</v>
      </c>
      <c r="B5" s="40"/>
      <c r="C5" s="40"/>
      <c r="D5" s="40"/>
    </row>
    <row r="6" spans="1:4">
      <c r="A6" s="3" t="s">
        <v>50</v>
      </c>
      <c r="B6" s="11">
        <f>13181.59*6+14838.21*6</f>
        <v>168118.8</v>
      </c>
      <c r="C6" s="34" t="s">
        <v>36</v>
      </c>
      <c r="D6" s="12"/>
    </row>
    <row r="7" spans="1:4">
      <c r="A7" s="3" t="s">
        <v>51</v>
      </c>
      <c r="B7" s="11">
        <v>142270.51999999999</v>
      </c>
      <c r="C7" s="34" t="s">
        <v>36</v>
      </c>
      <c r="D7" s="12"/>
    </row>
    <row r="8" spans="1:4">
      <c r="A8" s="3" t="s">
        <v>52</v>
      </c>
      <c r="B8" s="11">
        <f>B7-B6</f>
        <v>-25848.28</v>
      </c>
      <c r="C8" s="34" t="s">
        <v>36</v>
      </c>
      <c r="D8" s="12"/>
    </row>
    <row r="9" spans="1:4">
      <c r="A9" s="13" t="s">
        <v>8</v>
      </c>
      <c r="B9" s="11">
        <f>B10</f>
        <v>3171.84</v>
      </c>
      <c r="C9" s="34" t="s">
        <v>36</v>
      </c>
      <c r="D9" s="12"/>
    </row>
    <row r="10" spans="1:4">
      <c r="A10" s="14" t="s">
        <v>9</v>
      </c>
      <c r="B10" s="15">
        <f>264.32*12</f>
        <v>3171.84</v>
      </c>
      <c r="C10" s="18" t="s">
        <v>36</v>
      </c>
      <c r="D10" s="12"/>
    </row>
    <row r="11" spans="1:4">
      <c r="A11" s="16" t="s">
        <v>53</v>
      </c>
      <c r="B11" s="17">
        <f>B6+B9</f>
        <v>171290.63999999998</v>
      </c>
      <c r="C11" s="34" t="s">
        <v>36</v>
      </c>
      <c r="D11" s="19"/>
    </row>
    <row r="12" spans="1:4">
      <c r="A12" s="38" t="s">
        <v>10</v>
      </c>
      <c r="B12" s="38"/>
      <c r="C12" s="38"/>
      <c r="D12" s="38"/>
    </row>
    <row r="13" spans="1:4" ht="15.75" thickBot="1">
      <c r="A13" s="20" t="s">
        <v>11</v>
      </c>
      <c r="B13" s="17">
        <f>B14+B15</f>
        <v>31786.560000000001</v>
      </c>
      <c r="C13" s="34" t="s">
        <v>36</v>
      </c>
      <c r="D13" s="19"/>
    </row>
    <row r="14" spans="1:4" s="4" customFormat="1" ht="15.75" thickBot="1">
      <c r="A14" s="35" t="s">
        <v>61</v>
      </c>
      <c r="B14" s="36">
        <v>15425.28</v>
      </c>
      <c r="C14" s="35" t="s">
        <v>4</v>
      </c>
      <c r="D14" s="36">
        <v>3744</v>
      </c>
    </row>
    <row r="15" spans="1:4" s="4" customFormat="1" ht="15.75" thickBot="1">
      <c r="A15" s="35" t="s">
        <v>62</v>
      </c>
      <c r="B15" s="36">
        <v>16361.28</v>
      </c>
      <c r="C15" s="35" t="s">
        <v>4</v>
      </c>
      <c r="D15" s="36">
        <v>3744</v>
      </c>
    </row>
    <row r="16" spans="1:4" ht="29.25" thickBot="1">
      <c r="A16" s="20" t="s">
        <v>12</v>
      </c>
      <c r="B16" s="17">
        <f>B18+B17</f>
        <v>14695.2</v>
      </c>
      <c r="C16" s="34" t="s">
        <v>36</v>
      </c>
      <c r="D16" s="19"/>
    </row>
    <row r="17" spans="1:4" s="4" customFormat="1" ht="15.75" thickBot="1">
      <c r="A17" s="35" t="s">
        <v>59</v>
      </c>
      <c r="B17" s="36">
        <v>7113.6</v>
      </c>
      <c r="C17" s="35" t="s">
        <v>4</v>
      </c>
      <c r="D17" s="36">
        <v>3744</v>
      </c>
    </row>
    <row r="18" spans="1:4" s="4" customFormat="1" ht="15.75" thickBot="1">
      <c r="A18" s="35" t="s">
        <v>60</v>
      </c>
      <c r="B18" s="36">
        <v>7581.6</v>
      </c>
      <c r="C18" s="35" t="s">
        <v>4</v>
      </c>
      <c r="D18" s="36">
        <v>3744</v>
      </c>
    </row>
    <row r="19" spans="1:4" ht="15.75" thickBot="1">
      <c r="A19" s="20" t="s">
        <v>13</v>
      </c>
      <c r="B19" s="17">
        <f>B20</f>
        <v>0</v>
      </c>
      <c r="C19" s="34" t="s">
        <v>36</v>
      </c>
      <c r="D19" s="23"/>
    </row>
    <row r="20" spans="1:4" s="4" customFormat="1" ht="15.75" thickBot="1">
      <c r="A20" s="35"/>
      <c r="B20" s="36"/>
      <c r="C20" s="35"/>
      <c r="D20" s="36"/>
    </row>
    <row r="21" spans="1:4" ht="29.25" thickBot="1">
      <c r="A21" s="20" t="s">
        <v>14</v>
      </c>
      <c r="B21" s="17">
        <f>SUM(B22:B27)</f>
        <v>4380.4799999999996</v>
      </c>
      <c r="C21" s="34" t="s">
        <v>36</v>
      </c>
      <c r="D21" s="19"/>
    </row>
    <row r="22" spans="1:4" s="4" customFormat="1" ht="15.75" thickBot="1">
      <c r="A22" s="35" t="s">
        <v>42</v>
      </c>
      <c r="B22" s="36">
        <v>374.4</v>
      </c>
      <c r="C22" s="35" t="s">
        <v>4</v>
      </c>
      <c r="D22" s="36">
        <v>3744</v>
      </c>
    </row>
    <row r="23" spans="1:4" s="4" customFormat="1" ht="15.75" thickBot="1">
      <c r="A23" s="35" t="s">
        <v>43</v>
      </c>
      <c r="B23" s="36">
        <v>374.4</v>
      </c>
      <c r="C23" s="35" t="s">
        <v>4</v>
      </c>
      <c r="D23" s="36">
        <v>3744</v>
      </c>
    </row>
    <row r="24" spans="1:4" s="4" customFormat="1" ht="15.75" thickBot="1">
      <c r="A24" s="35" t="s">
        <v>44</v>
      </c>
      <c r="B24" s="36">
        <v>336.96</v>
      </c>
      <c r="C24" s="35" t="s">
        <v>4</v>
      </c>
      <c r="D24" s="36">
        <v>3744</v>
      </c>
    </row>
    <row r="25" spans="1:4" s="4" customFormat="1" ht="15.75" thickBot="1">
      <c r="A25" s="35" t="s">
        <v>45</v>
      </c>
      <c r="B25" s="36">
        <v>336.96</v>
      </c>
      <c r="C25" s="35" t="s">
        <v>4</v>
      </c>
      <c r="D25" s="36">
        <v>3744</v>
      </c>
    </row>
    <row r="26" spans="1:4" s="4" customFormat="1" ht="15.75" thickBot="1">
      <c r="A26" s="35" t="s">
        <v>46</v>
      </c>
      <c r="B26" s="36">
        <v>1422.72</v>
      </c>
      <c r="C26" s="35" t="s">
        <v>4</v>
      </c>
      <c r="D26" s="36">
        <v>3744</v>
      </c>
    </row>
    <row r="27" spans="1:4" s="4" customFormat="1" ht="15.75" thickBot="1">
      <c r="A27" s="35" t="s">
        <v>47</v>
      </c>
      <c r="B27" s="36">
        <v>1535.04</v>
      </c>
      <c r="C27" s="35" t="s">
        <v>4</v>
      </c>
      <c r="D27" s="36">
        <v>3744</v>
      </c>
    </row>
    <row r="28" spans="1:4" ht="29.25" thickBot="1">
      <c r="A28" s="20" t="s">
        <v>15</v>
      </c>
      <c r="B28" s="24">
        <f>SUM(B29:B32)</f>
        <v>3945.88</v>
      </c>
      <c r="C28" s="34" t="s">
        <v>36</v>
      </c>
      <c r="D28" s="25"/>
    </row>
    <row r="29" spans="1:4" s="4" customFormat="1" ht="15.75" thickBot="1">
      <c r="A29" s="35" t="s">
        <v>80</v>
      </c>
      <c r="B29" s="36">
        <v>1114.5</v>
      </c>
      <c r="C29" s="35" t="s">
        <v>35</v>
      </c>
      <c r="D29" s="36">
        <v>1</v>
      </c>
    </row>
    <row r="30" spans="1:4" s="4" customFormat="1" ht="15.75" thickBot="1">
      <c r="A30" s="35" t="s">
        <v>81</v>
      </c>
      <c r="B30" s="36">
        <v>843.48</v>
      </c>
      <c r="C30" s="35" t="s">
        <v>70</v>
      </c>
      <c r="D30" s="36">
        <v>1</v>
      </c>
    </row>
    <row r="31" spans="1:4" s="4" customFormat="1" ht="15.75" thickBot="1">
      <c r="A31" s="35" t="s">
        <v>82</v>
      </c>
      <c r="B31" s="36">
        <v>879</v>
      </c>
      <c r="C31" s="35" t="s">
        <v>35</v>
      </c>
      <c r="D31" s="36">
        <v>1</v>
      </c>
    </row>
    <row r="32" spans="1:4" s="4" customFormat="1" ht="15.75" thickBot="1">
      <c r="A32" s="35" t="s">
        <v>83</v>
      </c>
      <c r="B32" s="36">
        <v>1108.9000000000001</v>
      </c>
      <c r="C32" s="35" t="s">
        <v>35</v>
      </c>
      <c r="D32" s="36">
        <v>1</v>
      </c>
    </row>
    <row r="33" spans="1:5" ht="43.5" thickBot="1">
      <c r="A33" s="20" t="s">
        <v>16</v>
      </c>
      <c r="B33" s="17">
        <f>SUM(B34:B49)</f>
        <v>44117.420000000006</v>
      </c>
      <c r="C33" s="34" t="s">
        <v>36</v>
      </c>
      <c r="D33" s="19"/>
      <c r="E33" s="26" t="s">
        <v>3</v>
      </c>
    </row>
    <row r="34" spans="1:5" s="4" customFormat="1" ht="15.75" thickBot="1">
      <c r="A34" s="35" t="s">
        <v>68</v>
      </c>
      <c r="B34" s="36">
        <v>11935.92</v>
      </c>
      <c r="C34" s="35" t="s">
        <v>69</v>
      </c>
      <c r="D34" s="36">
        <v>4</v>
      </c>
    </row>
    <row r="35" spans="1:5" s="4" customFormat="1" ht="15.75" thickBot="1">
      <c r="A35" s="35" t="s">
        <v>31</v>
      </c>
      <c r="B35" s="36">
        <v>1134.3</v>
      </c>
      <c r="C35" s="35" t="s">
        <v>32</v>
      </c>
      <c r="D35" s="36">
        <v>2</v>
      </c>
    </row>
    <row r="36" spans="1:5" s="4" customFormat="1" ht="15.75" thickBot="1">
      <c r="A36" s="35" t="s">
        <v>33</v>
      </c>
      <c r="B36" s="36">
        <v>809.36</v>
      </c>
      <c r="C36" s="35" t="s">
        <v>34</v>
      </c>
      <c r="D36" s="36">
        <v>1</v>
      </c>
    </row>
    <row r="37" spans="1:5" s="4" customFormat="1" ht="15.75" thickBot="1">
      <c r="A37" s="35" t="s">
        <v>37</v>
      </c>
      <c r="B37" s="36">
        <v>2530.44</v>
      </c>
      <c r="C37" s="35" t="s">
        <v>70</v>
      </c>
      <c r="D37" s="36">
        <v>3</v>
      </c>
    </row>
    <row r="38" spans="1:5" s="4" customFormat="1" ht="15.75" thickBot="1">
      <c r="A38" s="35" t="s">
        <v>37</v>
      </c>
      <c r="B38" s="36">
        <v>762.86</v>
      </c>
      <c r="C38" s="35" t="s">
        <v>38</v>
      </c>
      <c r="D38" s="36">
        <v>2</v>
      </c>
    </row>
    <row r="39" spans="1:5" s="4" customFormat="1" ht="15.75" thickBot="1">
      <c r="A39" s="35" t="s">
        <v>39</v>
      </c>
      <c r="B39" s="36">
        <v>1117.43</v>
      </c>
      <c r="C39" s="35" t="s">
        <v>35</v>
      </c>
      <c r="D39" s="36">
        <v>1</v>
      </c>
    </row>
    <row r="40" spans="1:5" s="4" customFormat="1" ht="15.75" thickBot="1">
      <c r="A40" s="35" t="s">
        <v>71</v>
      </c>
      <c r="B40" s="36">
        <v>8423.2000000000007</v>
      </c>
      <c r="C40" s="35" t="s">
        <v>5</v>
      </c>
      <c r="D40" s="36">
        <v>20</v>
      </c>
    </row>
    <row r="41" spans="1:5" s="4" customFormat="1" ht="15.75" thickBot="1">
      <c r="A41" s="35" t="s">
        <v>72</v>
      </c>
      <c r="B41" s="36">
        <v>1982.55</v>
      </c>
      <c r="C41" s="35" t="s">
        <v>5</v>
      </c>
      <c r="D41" s="36">
        <v>3</v>
      </c>
    </row>
    <row r="42" spans="1:5" s="4" customFormat="1" ht="15.75" thickBot="1">
      <c r="A42" s="35" t="s">
        <v>40</v>
      </c>
      <c r="B42" s="36">
        <v>4601.68</v>
      </c>
      <c r="C42" s="35" t="s">
        <v>41</v>
      </c>
      <c r="D42" s="36">
        <v>2</v>
      </c>
    </row>
    <row r="43" spans="1:5" s="4" customFormat="1" ht="15.75" thickBot="1">
      <c r="A43" s="35" t="s">
        <v>73</v>
      </c>
      <c r="B43" s="36">
        <v>2605.35</v>
      </c>
      <c r="C43" s="35" t="s">
        <v>5</v>
      </c>
      <c r="D43" s="36">
        <v>5</v>
      </c>
    </row>
    <row r="44" spans="1:5" s="4" customFormat="1" ht="15.75" thickBot="1">
      <c r="A44" s="35" t="s">
        <v>74</v>
      </c>
      <c r="B44" s="36">
        <v>1822.4</v>
      </c>
      <c r="C44" s="35" t="s">
        <v>35</v>
      </c>
      <c r="D44" s="36">
        <v>2</v>
      </c>
    </row>
    <row r="45" spans="1:5" s="4" customFormat="1" ht="15.75" thickBot="1">
      <c r="A45" s="35" t="s">
        <v>75</v>
      </c>
      <c r="B45" s="36">
        <v>465.79</v>
      </c>
      <c r="C45" s="35" t="s">
        <v>35</v>
      </c>
      <c r="D45" s="36">
        <v>0.5</v>
      </c>
    </row>
    <row r="46" spans="1:5" s="4" customFormat="1" ht="15.75" thickBot="1">
      <c r="A46" s="35" t="s">
        <v>76</v>
      </c>
      <c r="B46" s="36">
        <v>548</v>
      </c>
      <c r="C46" s="35" t="s">
        <v>5</v>
      </c>
      <c r="D46" s="36">
        <v>0.5</v>
      </c>
    </row>
    <row r="47" spans="1:5" s="4" customFormat="1" ht="15.75" thickBot="1">
      <c r="A47" s="35" t="s">
        <v>77</v>
      </c>
      <c r="B47" s="36">
        <v>567.28</v>
      </c>
      <c r="C47" s="35" t="s">
        <v>5</v>
      </c>
      <c r="D47" s="36">
        <v>0.5</v>
      </c>
    </row>
    <row r="48" spans="1:5" s="4" customFormat="1" ht="15.75" thickBot="1">
      <c r="A48" s="35" t="s">
        <v>78</v>
      </c>
      <c r="B48" s="36">
        <v>3220.5</v>
      </c>
      <c r="C48" s="35" t="s">
        <v>4</v>
      </c>
      <c r="D48" s="36">
        <v>5</v>
      </c>
    </row>
    <row r="49" spans="1:4" s="4" customFormat="1" ht="15.75" thickBot="1">
      <c r="A49" s="35" t="s">
        <v>79</v>
      </c>
      <c r="B49" s="36">
        <v>1590.36</v>
      </c>
      <c r="C49" s="35" t="s">
        <v>5</v>
      </c>
      <c r="D49" s="36">
        <v>12</v>
      </c>
    </row>
    <row r="50" spans="1:4" ht="28.5">
      <c r="A50" s="20" t="s">
        <v>17</v>
      </c>
      <c r="B50" s="17">
        <v>0</v>
      </c>
      <c r="C50" s="34" t="s">
        <v>36</v>
      </c>
      <c r="D50" s="19"/>
    </row>
    <row r="51" spans="1:4" ht="28.5">
      <c r="A51" s="20" t="s">
        <v>18</v>
      </c>
      <c r="B51" s="17">
        <v>0</v>
      </c>
      <c r="C51" s="34" t="s">
        <v>36</v>
      </c>
      <c r="D51" s="19"/>
    </row>
    <row r="52" spans="1:4">
      <c r="A52" s="20" t="s">
        <v>19</v>
      </c>
      <c r="B52" s="17">
        <v>0</v>
      </c>
      <c r="C52" s="34" t="s">
        <v>36</v>
      </c>
      <c r="D52" s="19"/>
    </row>
    <row r="53" spans="1:4">
      <c r="A53" s="20" t="s">
        <v>20</v>
      </c>
      <c r="B53" s="17">
        <v>0</v>
      </c>
      <c r="C53" s="34" t="s">
        <v>36</v>
      </c>
      <c r="D53" s="19"/>
    </row>
    <row r="54" spans="1:4" ht="28.5">
      <c r="A54" s="20" t="s">
        <v>21</v>
      </c>
      <c r="B54" s="17">
        <v>0</v>
      </c>
      <c r="C54" s="34" t="s">
        <v>36</v>
      </c>
      <c r="D54" s="19"/>
    </row>
    <row r="55" spans="1:4" ht="29.25" thickBot="1">
      <c r="A55" s="20" t="s">
        <v>22</v>
      </c>
      <c r="B55" s="17">
        <f>B56+B57</f>
        <v>7368.19</v>
      </c>
      <c r="C55" s="34" t="s">
        <v>36</v>
      </c>
      <c r="D55" s="19"/>
    </row>
    <row r="56" spans="1:4" s="4" customFormat="1" ht="15.75" thickBot="1">
      <c r="A56" s="35" t="s">
        <v>57</v>
      </c>
      <c r="B56" s="36">
        <v>3594.24</v>
      </c>
      <c r="C56" s="35" t="s">
        <v>4</v>
      </c>
      <c r="D56" s="36">
        <v>3744</v>
      </c>
    </row>
    <row r="57" spans="1:4" s="4" customFormat="1" ht="15.75" thickBot="1">
      <c r="A57" s="35" t="s">
        <v>58</v>
      </c>
      <c r="B57" s="36">
        <v>3773.95</v>
      </c>
      <c r="C57" s="35" t="s">
        <v>4</v>
      </c>
      <c r="D57" s="36">
        <v>3744</v>
      </c>
    </row>
    <row r="58" spans="1:4" ht="28.5">
      <c r="A58" s="20" t="s">
        <v>23</v>
      </c>
      <c r="B58" s="17">
        <v>0</v>
      </c>
      <c r="C58" s="34" t="s">
        <v>36</v>
      </c>
      <c r="D58" s="19"/>
    </row>
    <row r="59" spans="1:4" ht="43.5" thickBot="1">
      <c r="A59" s="20" t="s">
        <v>24</v>
      </c>
      <c r="B59" s="17">
        <f>SUM(B60:B64)</f>
        <v>23651.82</v>
      </c>
      <c r="C59" s="34" t="s">
        <v>36</v>
      </c>
      <c r="D59" s="19"/>
    </row>
    <row r="60" spans="1:4" s="4" customFormat="1" ht="15.75" thickBot="1">
      <c r="A60" s="35" t="s">
        <v>63</v>
      </c>
      <c r="B60" s="36">
        <v>63.65</v>
      </c>
      <c r="C60" s="35" t="s">
        <v>4</v>
      </c>
      <c r="D60" s="36">
        <v>3744</v>
      </c>
    </row>
    <row r="61" spans="1:4" s="4" customFormat="1" ht="15.75" thickBot="1">
      <c r="A61" s="35" t="s">
        <v>64</v>
      </c>
      <c r="B61" s="36">
        <v>63.65</v>
      </c>
      <c r="C61" s="35" t="s">
        <v>4</v>
      </c>
      <c r="D61" s="36">
        <v>3744</v>
      </c>
    </row>
    <row r="62" spans="1:4" s="4" customFormat="1" ht="15.75" thickBot="1">
      <c r="A62" s="35" t="s">
        <v>65</v>
      </c>
      <c r="B62" s="36">
        <v>10296</v>
      </c>
      <c r="C62" s="35" t="s">
        <v>4</v>
      </c>
      <c r="D62" s="36">
        <v>3744</v>
      </c>
    </row>
    <row r="63" spans="1:4" s="4" customFormat="1" ht="15.75" thickBot="1">
      <c r="A63" s="35" t="s">
        <v>66</v>
      </c>
      <c r="B63" s="36">
        <v>11291.88</v>
      </c>
      <c r="C63" s="35" t="s">
        <v>4</v>
      </c>
      <c r="D63" s="36">
        <v>3744</v>
      </c>
    </row>
    <row r="64" spans="1:4" s="4" customFormat="1" ht="15.75" thickBot="1">
      <c r="A64" s="35" t="s">
        <v>67</v>
      </c>
      <c r="B64" s="36">
        <v>1936.64</v>
      </c>
      <c r="C64" s="35" t="s">
        <v>38</v>
      </c>
      <c r="D64" s="36">
        <v>2</v>
      </c>
    </row>
    <row r="65" spans="1:4">
      <c r="A65" s="20" t="s">
        <v>25</v>
      </c>
      <c r="B65" s="17">
        <f>B66+B67</f>
        <v>12536.820000000007</v>
      </c>
      <c r="C65" s="34" t="s">
        <v>36</v>
      </c>
      <c r="D65" s="19"/>
    </row>
    <row r="66" spans="1:4" ht="30">
      <c r="A66" s="27" t="s">
        <v>30</v>
      </c>
      <c r="B66" s="28">
        <f>D66*5*12</f>
        <v>960</v>
      </c>
      <c r="C66" s="29" t="s">
        <v>6</v>
      </c>
      <c r="D66" s="22">
        <v>16</v>
      </c>
    </row>
    <row r="67" spans="1:4">
      <c r="A67" s="21" t="s">
        <v>28</v>
      </c>
      <c r="B67" s="28">
        <f>[1]Лист1!$G$4501</f>
        <v>11576.820000000007</v>
      </c>
      <c r="C67" s="18" t="s">
        <v>36</v>
      </c>
      <c r="D67" s="22"/>
    </row>
    <row r="68" spans="1:4">
      <c r="A68" s="16" t="s">
        <v>54</v>
      </c>
      <c r="B68" s="17">
        <f>B13+B16+B19+B21+B28+B33+B50+B51+B52+B53+B54+B55+B58+B59</f>
        <v>129945.55000000002</v>
      </c>
      <c r="C68" s="34" t="s">
        <v>36</v>
      </c>
      <c r="D68" s="19"/>
    </row>
    <row r="69" spans="1:4">
      <c r="A69" s="16" t="s">
        <v>55</v>
      </c>
      <c r="B69" s="17">
        <f>B68*1.2+B65</f>
        <v>168471.48</v>
      </c>
      <c r="C69" s="34" t="s">
        <v>36</v>
      </c>
      <c r="D69" s="19"/>
    </row>
    <row r="70" spans="1:4">
      <c r="A70" s="16" t="s">
        <v>56</v>
      </c>
      <c r="B70" s="17">
        <f>B4+B6+B9-B69</f>
        <v>-634437.4</v>
      </c>
      <c r="C70" s="34" t="s">
        <v>36</v>
      </c>
      <c r="D70" s="19"/>
    </row>
  </sheetData>
  <sheetProtection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Кирова д. 2а</vt:lpstr>
      <vt:lpstr>'Кирова д. 2а'!Область_печати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2018-03-22T06:53:15Z</cp:lastPrinted>
  <dcterms:created xsi:type="dcterms:W3CDTF">2016-03-18T02:51:51Z</dcterms:created>
  <dcterms:modified xsi:type="dcterms:W3CDTF">2022-02-14T01:24:40Z</dcterms:modified>
</cp:coreProperties>
</file>