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Гагарина, д. 4" sheetId="1" r:id="rId1"/>
    <sheet name="Работы 2020 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 '!$A$3:$E$60</definedName>
    <definedName name="_xlnm.Print_Area" localSheetId="0">'Гагарина, д. 4'!$A$1:$D$100</definedName>
  </definedNames>
  <calcPr calcId="125725"/>
</workbook>
</file>

<file path=xl/calcChain.xml><?xml version="1.0" encoding="utf-8"?>
<calcChain xmlns="http://schemas.openxmlformats.org/spreadsheetml/2006/main">
  <c r="B22" i="1"/>
  <c r="B94" l="1"/>
  <c r="B82" s="1"/>
  <c r="B44" l="1"/>
  <c r="B69" i="3"/>
  <c r="B73" s="1"/>
  <c r="B68" i="1" l="1"/>
  <c r="B74"/>
  <c r="B71"/>
  <c r="B24"/>
  <c r="B70" i="2"/>
  <c r="B31" i="1"/>
  <c r="B19"/>
  <c r="B7"/>
  <c r="B77" l="1"/>
  <c r="B13" l="1"/>
  <c r="B8" s="1"/>
  <c r="B14" s="1"/>
  <c r="B16" l="1"/>
  <c r="B97" s="1"/>
  <c r="B96" l="1"/>
  <c r="B95" s="1"/>
  <c r="B98" s="1"/>
  <c r="B99" s="1"/>
  <c r="B100" s="1"/>
  <c r="H97" l="1"/>
</calcChain>
</file>

<file path=xl/sharedStrings.xml><?xml version="1.0" encoding="utf-8"?>
<sst xmlns="http://schemas.openxmlformats.org/spreadsheetml/2006/main" count="464" uniqueCount="125">
  <si>
    <t>Ед.изм.</t>
  </si>
  <si>
    <t>Количество работ (ед.)</t>
  </si>
  <si>
    <t>Наименование работ (услуг)</t>
  </si>
  <si>
    <t>сантехника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</si>
  <si>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</si>
  <si>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</si>
  <si>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</si>
  <si>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</si>
  <si>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</si>
  <si>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</si>
  <si>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</si>
  <si>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</si>
  <si>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</si>
  <si>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</si>
  <si>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</si>
  <si>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</si>
  <si>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</si>
  <si>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</si>
  <si>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</si>
  <si>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</si>
  <si>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</si>
  <si>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</si>
  <si>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</si>
  <si>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</si>
  <si>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</si>
  <si>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Гагарина, д. 4</t>
  </si>
  <si>
    <t>Станция юных техников № 2</t>
  </si>
  <si>
    <t>Хангашканов С.С.</t>
  </si>
  <si>
    <t>Дормостпроект</t>
  </si>
  <si>
    <t>доходы по дому:</t>
  </si>
  <si>
    <t>Расходы по снятию показаний с ИПУ по электроэнергии</t>
  </si>
  <si>
    <t xml:space="preserve">По адресу ГАГАРИНА ул. д.4                                             </t>
  </si>
  <si>
    <t>Наименование работ</t>
  </si>
  <si>
    <t>Cуммa</t>
  </si>
  <si>
    <t>Ед.изм</t>
  </si>
  <si>
    <t>Кол-во</t>
  </si>
  <si>
    <t>Чел.</t>
  </si>
  <si>
    <t>Выезд а/машины по заявке</t>
  </si>
  <si>
    <t>выезд</t>
  </si>
  <si>
    <t>м2</t>
  </si>
  <si>
    <t>Дезинсекция "ЗКДС"</t>
  </si>
  <si>
    <t>Дезинсекция деревьев</t>
  </si>
  <si>
    <t>шт.</t>
  </si>
  <si>
    <t>Дератизация</t>
  </si>
  <si>
    <t>Закрытие и открытие стояков</t>
  </si>
  <si>
    <t>1 стояк</t>
  </si>
  <si>
    <t>м</t>
  </si>
  <si>
    <t>Исполнение заявок не связаных с ремонтом</t>
  </si>
  <si>
    <t>кг</t>
  </si>
  <si>
    <t>Очистка канализационной сети</t>
  </si>
  <si>
    <t>Протяжка контактов на электроприборах</t>
  </si>
  <si>
    <t>Ремонт шиферной кровли</t>
  </si>
  <si>
    <t>Смена вентиля до 20 мм</t>
  </si>
  <si>
    <t>Смена вентиля, д.32</t>
  </si>
  <si>
    <t>Смена труб ГВС и ХВС д.32</t>
  </si>
  <si>
    <t>Смена труб из водогазопроводных труб д.20 с производством сварочных ра</t>
  </si>
  <si>
    <t>Установка светильников с датчиком на движение</t>
  </si>
  <si>
    <t>Устранение свищей хомутами</t>
  </si>
  <si>
    <t>Утепление вентпродухов изовером и монтажной пеной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</si>
  <si>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</si>
  <si>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</si>
  <si>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</si>
  <si>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</si>
  <si>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</si>
  <si>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ДератизациЯ</t>
  </si>
  <si>
    <t>Завоз песка на песочницы детских площадок</t>
  </si>
  <si>
    <t>м3</t>
  </si>
  <si>
    <t>Замена сборок д.15 с уст-м сбросников на водог-х трубах с прим.свар-х</t>
  </si>
  <si>
    <t>Замена сборок д.20 с устр-м сбросника на водогаз-х трубах с прим.свар.</t>
  </si>
  <si>
    <t>Замена труб стояка ХВС Гаг.4</t>
  </si>
  <si>
    <t>Замена электровыключателей</t>
  </si>
  <si>
    <t>Масляная окраска элементов детской площадки (забор, элементы)</t>
  </si>
  <si>
    <t>Мелкий ремонт деревянных макетов</t>
  </si>
  <si>
    <t>Навеска замка (крабовый)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</si>
  <si>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</si>
  <si>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</si>
  <si>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</si>
  <si>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</si>
  <si>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</si>
  <si>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Покраска, изоляция труб отопления Гаг.4</t>
  </si>
  <si>
    <t>Проверка</t>
  </si>
  <si>
    <t>Прочистка вентиляции</t>
  </si>
  <si>
    <t>Прочистка внутренней канализационной сети</t>
  </si>
  <si>
    <t>1м</t>
  </si>
  <si>
    <t>Ремонт вентелей до 32 д.</t>
  </si>
  <si>
    <t>Ремонт технического люка</t>
  </si>
  <si>
    <t>Ремонт штакетного забора</t>
  </si>
  <si>
    <t>п/м</t>
  </si>
  <si>
    <t>Сброс воздуха со стояков отопления с использованием а/м газель</t>
  </si>
  <si>
    <t>Смена задвижек д.80</t>
  </si>
  <si>
    <t>Смена почтовых ящиков с произ-м нумерации №квартир(5-и секц)без ст-ти</t>
  </si>
  <si>
    <t>Смена резьб (для всех диаметров) с применением газосварочных работ</t>
  </si>
  <si>
    <t>Смена труб из водогазопроводных труб д.32 с производством сварочных ра</t>
  </si>
  <si>
    <t>Смена труб канализации д.100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</si>
  <si>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</si>
  <si>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</si>
  <si>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</si>
  <si>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</si>
  <si>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</si>
  <si>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</si>
  <si>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</si>
  <si>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</si>
  <si>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</si>
  <si>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</si>
  <si>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шт</t>
  </si>
  <si>
    <t>Устр-о примыкан  балк. плиты и работы по очист. от быт. мусора Гагар 4</t>
  </si>
  <si>
    <t>балкон</t>
  </si>
  <si>
    <t>Устройство освещения детской площадки</t>
  </si>
  <si>
    <t>Устройство примыканий из оц-ой кровельной стали с выст-им элемен.вентш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</si>
  <si>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</si>
  <si>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</si>
  <si>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</si>
  <si>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</si>
  <si>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установка урн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</si>
  <si>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</si>
  <si>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</si>
  <si>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</si>
  <si>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</si>
  <si>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</si>
  <si>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</si>
  <si>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</si>
  <si>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</si>
  <si>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</si>
  <si>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Саженцы</t>
  </si>
  <si>
    <t>Прохоров В.В.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</si>
</sst>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_-;\-* #,##0.00_-;_-* &quot;-&quot;??_-;_-@_-"/>
    <numFmt numFmtId="166" formatCode="_-* #&quot; &quot;##0.00_-;\-* #&quot; &quot;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164" fontId="2" fillId="0" borderId="2" xfId="3" applyFont="1" applyFill="1" applyBorder="1" applyAlignment="1">
      <alignment horizontal="center" vertical="center" wrapText="1"/>
    </xf>
    <xf numFmtId="0" fontId="0" fillId="0" borderId="0" xfId="0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/>
    <xf numFmtId="165" fontId="0" fillId="0" borderId="11" xfId="0" applyNumberFormat="1" applyFill="1" applyBorder="1"/>
    <xf numFmtId="165" fontId="14" fillId="0" borderId="11" xfId="0" applyNumberFormat="1" applyFont="1" applyFill="1" applyBorder="1"/>
    <xf numFmtId="49" fontId="0" fillId="33" borderId="11" xfId="0" applyNumberFormat="1" applyFill="1" applyBorder="1"/>
    <xf numFmtId="165" fontId="0" fillId="33" borderId="11" xfId="0" applyNumberFormat="1" applyFill="1" applyBorder="1"/>
    <xf numFmtId="0" fontId="0" fillId="33" borderId="0" xfId="0" applyFill="1"/>
    <xf numFmtId="49" fontId="0" fillId="34" borderId="11" xfId="0" applyNumberFormat="1" applyFill="1" applyBorder="1"/>
    <xf numFmtId="165" fontId="0" fillId="0" borderId="0" xfId="0" applyNumberFormat="1"/>
    <xf numFmtId="166" fontId="0" fillId="0" borderId="11" xfId="0" applyNumberFormat="1" applyFill="1" applyBorder="1"/>
    <xf numFmtId="166" fontId="14" fillId="0" borderId="11" xfId="0" applyNumberFormat="1" applyFont="1" applyFill="1" applyBorder="1"/>
    <xf numFmtId="166" fontId="0" fillId="0" borderId="0" xfId="0" applyNumberFormat="1"/>
    <xf numFmtId="165" fontId="0" fillId="34" borderId="11" xfId="0" applyNumberFormat="1" applyFill="1" applyBorder="1"/>
    <xf numFmtId="0" fontId="0" fillId="34" borderId="0" xfId="0" applyFill="1"/>
    <xf numFmtId="0" fontId="6" fillId="0" borderId="2" xfId="0" applyFont="1" applyFill="1" applyBorder="1" applyAlignment="1">
      <alignment horizontal="center" vertical="center"/>
    </xf>
    <xf numFmtId="49" fontId="0" fillId="34" borderId="12" xfId="0" applyNumberFormat="1" applyFill="1" applyBorder="1"/>
    <xf numFmtId="165" fontId="0" fillId="0" borderId="12" xfId="0" applyNumberFormat="1" applyFill="1" applyBorder="1"/>
    <xf numFmtId="49" fontId="0" fillId="0" borderId="12" xfId="0" applyNumberFormat="1" applyFill="1" applyBorder="1"/>
    <xf numFmtId="49" fontId="0" fillId="34" borderId="2" xfId="0" applyNumberFormat="1" applyFill="1" applyBorder="1"/>
    <xf numFmtId="165" fontId="0" fillId="0" borderId="2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%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ы 2020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00"/>
  <sheetViews>
    <sheetView tabSelected="1" workbookViewId="0">
      <pane ySplit="3" topLeftCell="A88" activePane="bottomLeft" state="frozen"/>
      <selection pane="bottomLeft" activeCell="B99" sqref="B99"/>
    </sheetView>
  </sheetViews>
  <sheetFormatPr defaultRowHeight="15"/>
  <cols>
    <col min="1" max="1" width="72.5703125" style="5" customWidth="1"/>
    <col min="2" max="2" width="20.42578125" style="7" customWidth="1"/>
    <col min="3" max="3" width="12.140625" style="3" customWidth="1"/>
    <col min="4" max="4" width="14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0.5" customHeight="1">
      <c r="A1" s="56" t="s">
        <v>5</v>
      </c>
      <c r="B1" s="56"/>
      <c r="C1" s="56"/>
      <c r="D1" s="56"/>
    </row>
    <row r="2" spans="1:4" s="8" customFormat="1" ht="15.75">
      <c r="A2" s="22" t="s">
        <v>25</v>
      </c>
      <c r="B2" s="58" t="s">
        <v>114</v>
      </c>
      <c r="C2" s="58"/>
      <c r="D2" s="58"/>
    </row>
    <row r="3" spans="1:4" ht="57">
      <c r="A3" s="9" t="s">
        <v>2</v>
      </c>
      <c r="B3" s="10" t="s">
        <v>24</v>
      </c>
      <c r="C3" s="11" t="s">
        <v>0</v>
      </c>
      <c r="D3" s="25" t="s">
        <v>1</v>
      </c>
    </row>
    <row r="4" spans="1:4">
      <c r="A4" s="59" t="s">
        <v>29</v>
      </c>
      <c r="B4" s="59"/>
      <c r="C4" s="59"/>
      <c r="D4" s="59"/>
    </row>
    <row r="5" spans="1:4">
      <c r="A5" s="32" t="s">
        <v>115</v>
      </c>
      <c r="B5" s="26">
        <v>1640062.6</v>
      </c>
      <c r="C5" s="35" t="s">
        <v>59</v>
      </c>
      <c r="D5" s="12"/>
    </row>
    <row r="6" spans="1:4">
      <c r="A6" s="32" t="s">
        <v>116</v>
      </c>
      <c r="B6" s="26">
        <v>1537531.7</v>
      </c>
      <c r="C6" s="35" t="s">
        <v>59</v>
      </c>
      <c r="D6" s="12"/>
    </row>
    <row r="7" spans="1:4">
      <c r="A7" s="32" t="s">
        <v>117</v>
      </c>
      <c r="B7" s="26">
        <f>B6-B5</f>
        <v>-102530.90000000014</v>
      </c>
      <c r="C7" s="35" t="s">
        <v>59</v>
      </c>
      <c r="D7" s="12"/>
    </row>
    <row r="8" spans="1:4">
      <c r="A8" s="33" t="s">
        <v>6</v>
      </c>
      <c r="B8" s="26">
        <f>SUM(B9:B13)</f>
        <v>259557.47</v>
      </c>
      <c r="C8" s="35" t="s">
        <v>59</v>
      </c>
      <c r="D8" s="12"/>
    </row>
    <row r="9" spans="1:4">
      <c r="A9" s="34" t="s">
        <v>26</v>
      </c>
      <c r="B9" s="28">
        <v>134664.95999999999</v>
      </c>
      <c r="C9" s="35" t="s">
        <v>59</v>
      </c>
      <c r="D9" s="12"/>
    </row>
    <row r="10" spans="1:4">
      <c r="A10" s="34" t="s">
        <v>27</v>
      </c>
      <c r="B10" s="28">
        <v>0</v>
      </c>
      <c r="C10" s="35" t="s">
        <v>59</v>
      </c>
      <c r="D10" s="12"/>
    </row>
    <row r="11" spans="1:4">
      <c r="A11" s="34" t="s">
        <v>28</v>
      </c>
      <c r="B11" s="28">
        <v>104576.99</v>
      </c>
      <c r="C11" s="35" t="s">
        <v>59</v>
      </c>
      <c r="D11" s="12"/>
    </row>
    <row r="12" spans="1:4">
      <c r="A12" s="34" t="s">
        <v>124</v>
      </c>
      <c r="B12" s="28">
        <v>0</v>
      </c>
      <c r="C12" s="50" t="s">
        <v>59</v>
      </c>
      <c r="D12" s="12"/>
    </row>
    <row r="13" spans="1:4">
      <c r="A13" s="34" t="s">
        <v>7</v>
      </c>
      <c r="B13" s="28">
        <f>900*12+792.96*12</f>
        <v>20315.52</v>
      </c>
      <c r="C13" s="14" t="s">
        <v>59</v>
      </c>
      <c r="D13" s="12"/>
    </row>
    <row r="14" spans="1:4">
      <c r="A14" s="13" t="s">
        <v>118</v>
      </c>
      <c r="B14" s="27">
        <f>B5+B8-B13</f>
        <v>1879304.55</v>
      </c>
      <c r="C14" s="35" t="s">
        <v>59</v>
      </c>
      <c r="D14" s="15"/>
    </row>
    <row r="15" spans="1:4">
      <c r="A15" s="57" t="s">
        <v>8</v>
      </c>
      <c r="B15" s="57"/>
      <c r="C15" s="57"/>
      <c r="D15" s="57"/>
    </row>
    <row r="16" spans="1:4" ht="15.75" thickBot="1">
      <c r="A16" s="16" t="s">
        <v>9</v>
      </c>
      <c r="B16" s="27">
        <f>B17+B18</f>
        <v>279625.5</v>
      </c>
      <c r="C16" s="35" t="s">
        <v>59</v>
      </c>
      <c r="D16" s="15"/>
    </row>
    <row r="17" spans="1:4" s="31" customFormat="1" ht="15.75" thickBot="1">
      <c r="A17" s="37" t="s">
        <v>102</v>
      </c>
      <c r="B17" s="38">
        <v>136867.5</v>
      </c>
      <c r="C17" s="37" t="s">
        <v>46</v>
      </c>
      <c r="D17" s="38">
        <v>34650</v>
      </c>
    </row>
    <row r="18" spans="1:4" s="31" customFormat="1" ht="15.75" thickBot="1">
      <c r="A18" s="37" t="s">
        <v>103</v>
      </c>
      <c r="B18" s="38">
        <v>142758</v>
      </c>
      <c r="C18" s="37" t="s">
        <v>39</v>
      </c>
      <c r="D18" s="38">
        <v>34650</v>
      </c>
    </row>
    <row r="19" spans="1:4" ht="29.25" thickBot="1">
      <c r="A19" s="16" t="s">
        <v>10</v>
      </c>
      <c r="B19" s="27">
        <f>B21+B20</f>
        <v>117868.06</v>
      </c>
      <c r="C19" s="35" t="s">
        <v>59</v>
      </c>
      <c r="D19" s="15"/>
    </row>
    <row r="20" spans="1:4" s="31" customFormat="1" ht="15.75" thickBot="1">
      <c r="A20" s="37" t="s">
        <v>98</v>
      </c>
      <c r="B20" s="38">
        <v>57519.5</v>
      </c>
      <c r="C20" s="37" t="s">
        <v>39</v>
      </c>
      <c r="D20" s="38">
        <v>34650.300000000003</v>
      </c>
    </row>
    <row r="21" spans="1:4" s="31" customFormat="1" ht="15.75" thickBot="1">
      <c r="A21" s="37" t="s">
        <v>99</v>
      </c>
      <c r="B21" s="38">
        <v>60348.56</v>
      </c>
      <c r="C21" s="37" t="s">
        <v>39</v>
      </c>
      <c r="D21" s="38">
        <v>31762.400000000001</v>
      </c>
    </row>
    <row r="22" spans="1:4" ht="15.75" thickBot="1">
      <c r="A22" s="16" t="s">
        <v>11</v>
      </c>
      <c r="B22" s="27">
        <f>B23</f>
        <v>15520.8</v>
      </c>
      <c r="C22" s="35" t="s">
        <v>59</v>
      </c>
      <c r="D22" s="30"/>
    </row>
    <row r="23" spans="1:4" s="31" customFormat="1" ht="15.75" thickBot="1">
      <c r="A23" s="37" t="s">
        <v>61</v>
      </c>
      <c r="B23" s="38">
        <v>15520.8</v>
      </c>
      <c r="C23" s="37" t="s">
        <v>36</v>
      </c>
      <c r="D23" s="38">
        <v>240</v>
      </c>
    </row>
    <row r="24" spans="1:4" ht="29.25" thickBot="1">
      <c r="A24" s="16" t="s">
        <v>12</v>
      </c>
      <c r="B24" s="27">
        <f>SUM(B25:B30)</f>
        <v>41926.5</v>
      </c>
      <c r="C24" s="35" t="s">
        <v>59</v>
      </c>
      <c r="D24" s="15"/>
    </row>
    <row r="25" spans="1:4" s="31" customFormat="1" ht="15.75" thickBot="1">
      <c r="A25" s="37" t="s">
        <v>62</v>
      </c>
      <c r="B25" s="38">
        <v>3465</v>
      </c>
      <c r="C25" s="37" t="s">
        <v>39</v>
      </c>
      <c r="D25" s="38">
        <v>34650</v>
      </c>
    </row>
    <row r="26" spans="1:4" s="31" customFormat="1" ht="15.75" thickBot="1">
      <c r="A26" s="37" t="s">
        <v>63</v>
      </c>
      <c r="B26" s="38">
        <v>3118.5</v>
      </c>
      <c r="C26" s="37" t="s">
        <v>39</v>
      </c>
      <c r="D26" s="38">
        <v>34650</v>
      </c>
    </row>
    <row r="27" spans="1:4" s="31" customFormat="1" ht="15.75" thickBot="1">
      <c r="A27" s="37" t="s">
        <v>109</v>
      </c>
      <c r="B27" s="38">
        <v>3118.5</v>
      </c>
      <c r="C27" s="37" t="s">
        <v>39</v>
      </c>
      <c r="D27" s="38">
        <v>34650</v>
      </c>
    </row>
    <row r="28" spans="1:4" s="31" customFormat="1" ht="15.75" thickBot="1">
      <c r="A28" s="37" t="s">
        <v>110</v>
      </c>
      <c r="B28" s="38">
        <v>3118.5</v>
      </c>
      <c r="C28" s="37" t="s">
        <v>39</v>
      </c>
      <c r="D28" s="38">
        <v>34650</v>
      </c>
    </row>
    <row r="29" spans="1:4" s="31" customFormat="1" ht="15.75" thickBot="1">
      <c r="A29" s="37" t="s">
        <v>111</v>
      </c>
      <c r="B29" s="38">
        <v>13167</v>
      </c>
      <c r="C29" s="37" t="s">
        <v>39</v>
      </c>
      <c r="D29" s="38">
        <v>34650</v>
      </c>
    </row>
    <row r="30" spans="1:4" s="31" customFormat="1" ht="15.75" thickBot="1">
      <c r="A30" s="37" t="s">
        <v>112</v>
      </c>
      <c r="B30" s="38">
        <v>15939</v>
      </c>
      <c r="C30" s="37" t="s">
        <v>39</v>
      </c>
      <c r="D30" s="38">
        <v>34650</v>
      </c>
    </row>
    <row r="31" spans="1:4" ht="43.5" thickBot="1">
      <c r="A31" s="16" t="s">
        <v>13</v>
      </c>
      <c r="B31" s="27">
        <f>SUM(B32:B43)</f>
        <v>196583.67999999996</v>
      </c>
      <c r="C31" s="35" t="s">
        <v>59</v>
      </c>
      <c r="D31" s="19"/>
    </row>
    <row r="32" spans="1:4" s="31" customFormat="1" ht="15.75" thickBot="1">
      <c r="A32" s="37" t="s">
        <v>70</v>
      </c>
      <c r="B32" s="38">
        <v>186.91</v>
      </c>
      <c r="C32" s="37" t="s">
        <v>42</v>
      </c>
      <c r="D32" s="38">
        <v>1</v>
      </c>
    </row>
    <row r="33" spans="1:5" s="31" customFormat="1" ht="15.75" thickBot="1">
      <c r="A33" s="37" t="s">
        <v>47</v>
      </c>
      <c r="B33" s="38">
        <v>464.72</v>
      </c>
      <c r="C33" s="37" t="s">
        <v>42</v>
      </c>
      <c r="D33" s="38">
        <v>2</v>
      </c>
    </row>
    <row r="34" spans="1:5" s="31" customFormat="1" ht="15.75" thickBot="1">
      <c r="A34" s="37" t="s">
        <v>73</v>
      </c>
      <c r="B34" s="38">
        <v>1333.52</v>
      </c>
      <c r="C34" s="37" t="s">
        <v>42</v>
      </c>
      <c r="D34" s="38">
        <v>4</v>
      </c>
    </row>
    <row r="35" spans="1:5" s="31" customFormat="1" ht="15.75" thickBot="1">
      <c r="A35" s="37" t="s">
        <v>78</v>
      </c>
      <c r="B35" s="38">
        <v>1117.43</v>
      </c>
      <c r="C35" s="37" t="s">
        <v>42</v>
      </c>
      <c r="D35" s="38">
        <v>1</v>
      </c>
    </row>
    <row r="36" spans="1:5" s="31" customFormat="1" ht="15.75" thickBot="1">
      <c r="A36" s="37" t="s">
        <v>79</v>
      </c>
      <c r="B36" s="38">
        <v>180131</v>
      </c>
      <c r="C36" s="37" t="s">
        <v>77</v>
      </c>
      <c r="D36" s="38">
        <v>1</v>
      </c>
    </row>
    <row r="37" spans="1:5" s="31" customFormat="1" ht="15.75" thickBot="1">
      <c r="A37" s="37" t="s">
        <v>50</v>
      </c>
      <c r="B37" s="38">
        <v>1394.16</v>
      </c>
      <c r="C37" s="37" t="s">
        <v>42</v>
      </c>
      <c r="D37" s="38">
        <v>6</v>
      </c>
    </row>
    <row r="38" spans="1:5" s="31" customFormat="1" ht="15.75" thickBot="1">
      <c r="A38" s="37" t="s">
        <v>85</v>
      </c>
      <c r="B38" s="38">
        <v>1040.73</v>
      </c>
      <c r="C38" s="37" t="s">
        <v>42</v>
      </c>
      <c r="D38" s="38">
        <v>3</v>
      </c>
    </row>
    <row r="39" spans="1:5" s="31" customFormat="1" ht="15.75" thickBot="1">
      <c r="A39" s="37" t="s">
        <v>56</v>
      </c>
      <c r="B39" s="38">
        <v>3098.55</v>
      </c>
      <c r="C39" s="37" t="s">
        <v>104</v>
      </c>
      <c r="D39" s="38">
        <v>3</v>
      </c>
    </row>
    <row r="40" spans="1:5" s="31" customFormat="1" ht="15.75" thickBot="1">
      <c r="A40" s="37" t="s">
        <v>105</v>
      </c>
      <c r="B40" s="38">
        <v>5212.74</v>
      </c>
      <c r="C40" s="37" t="s">
        <v>106</v>
      </c>
      <c r="D40" s="38">
        <v>1</v>
      </c>
    </row>
    <row r="41" spans="1:5" s="31" customFormat="1" ht="15.75" thickBot="1">
      <c r="A41" s="37" t="s">
        <v>108</v>
      </c>
      <c r="B41" s="38">
        <v>126.35</v>
      </c>
      <c r="C41" s="37" t="s">
        <v>39</v>
      </c>
      <c r="D41" s="38">
        <v>0.3</v>
      </c>
    </row>
    <row r="42" spans="1:5" s="31" customFormat="1" ht="15.75" thickBot="1">
      <c r="A42" s="37" t="s">
        <v>90</v>
      </c>
      <c r="B42" s="38">
        <v>2004.24</v>
      </c>
      <c r="C42" s="37" t="s">
        <v>42</v>
      </c>
      <c r="D42" s="38">
        <v>4</v>
      </c>
    </row>
    <row r="43" spans="1:5" s="31" customFormat="1" ht="15.75" thickBot="1">
      <c r="A43" s="37" t="s">
        <v>51</v>
      </c>
      <c r="B43" s="38">
        <v>473.33</v>
      </c>
      <c r="C43" s="37" t="s">
        <v>39</v>
      </c>
      <c r="D43" s="38">
        <v>3.8</v>
      </c>
    </row>
    <row r="44" spans="1:5" ht="43.5" thickBot="1">
      <c r="A44" s="16" t="s">
        <v>14</v>
      </c>
      <c r="B44" s="27">
        <f>SUM(B45:B64)</f>
        <v>198458.61000000002</v>
      </c>
      <c r="C44" s="35" t="s">
        <v>59</v>
      </c>
      <c r="D44" s="15"/>
      <c r="E44" s="4" t="s">
        <v>3</v>
      </c>
    </row>
    <row r="45" spans="1:5" s="31" customFormat="1" ht="15.75" thickBot="1">
      <c r="A45" s="37" t="s">
        <v>37</v>
      </c>
      <c r="B45" s="38">
        <v>19283.099999999999</v>
      </c>
      <c r="C45" s="37" t="s">
        <v>38</v>
      </c>
      <c r="D45" s="38">
        <v>34</v>
      </c>
    </row>
    <row r="46" spans="1:5" s="31" customFormat="1" ht="15.75" thickBot="1">
      <c r="A46" s="37" t="s">
        <v>37</v>
      </c>
      <c r="B46" s="38">
        <v>2268.6</v>
      </c>
      <c r="C46" s="37" t="s">
        <v>38</v>
      </c>
      <c r="D46" s="38">
        <v>4</v>
      </c>
    </row>
    <row r="47" spans="1:5" s="31" customFormat="1" ht="15.75" thickBot="1">
      <c r="A47" s="37" t="s">
        <v>44</v>
      </c>
      <c r="B47" s="38">
        <v>12949.76</v>
      </c>
      <c r="C47" s="37" t="s">
        <v>45</v>
      </c>
      <c r="D47" s="38">
        <v>16</v>
      </c>
    </row>
    <row r="48" spans="1:5" s="31" customFormat="1" ht="15.75" thickBot="1">
      <c r="A48" s="37" t="s">
        <v>67</v>
      </c>
      <c r="B48" s="38">
        <v>736.57</v>
      </c>
      <c r="C48" s="37" t="s">
        <v>42</v>
      </c>
      <c r="D48" s="38">
        <v>1</v>
      </c>
    </row>
    <row r="49" spans="1:4" s="31" customFormat="1" ht="15.75" thickBot="1">
      <c r="A49" s="37" t="s">
        <v>68</v>
      </c>
      <c r="B49" s="38">
        <v>2851.14</v>
      </c>
      <c r="C49" s="37" t="s">
        <v>42</v>
      </c>
      <c r="D49" s="38">
        <v>3</v>
      </c>
    </row>
    <row r="50" spans="1:4" s="31" customFormat="1" ht="15.75" thickBot="1">
      <c r="A50" s="37" t="s">
        <v>69</v>
      </c>
      <c r="B50" s="38">
        <v>79146</v>
      </c>
      <c r="C50" s="37" t="s">
        <v>45</v>
      </c>
      <c r="D50" s="38">
        <v>1</v>
      </c>
    </row>
    <row r="51" spans="1:4" s="31" customFormat="1" ht="15.75" thickBot="1">
      <c r="A51" s="37" t="s">
        <v>76</v>
      </c>
      <c r="B51" s="38">
        <v>7247.17</v>
      </c>
      <c r="C51" s="37" t="s">
        <v>77</v>
      </c>
      <c r="D51" s="38">
        <v>19</v>
      </c>
    </row>
    <row r="52" spans="1:4" s="31" customFormat="1" ht="15.75" thickBot="1">
      <c r="A52" s="37" t="s">
        <v>49</v>
      </c>
      <c r="B52" s="38">
        <v>836.16</v>
      </c>
      <c r="C52" s="37" t="s">
        <v>46</v>
      </c>
      <c r="D52" s="38">
        <v>6</v>
      </c>
    </row>
    <row r="53" spans="1:4" s="31" customFormat="1" ht="15.75" thickBot="1">
      <c r="A53" s="37" t="s">
        <v>88</v>
      </c>
      <c r="B53" s="38">
        <v>10417.5</v>
      </c>
      <c r="C53" s="37" t="s">
        <v>45</v>
      </c>
      <c r="D53" s="38">
        <v>15</v>
      </c>
    </row>
    <row r="54" spans="1:4" s="31" customFormat="1" ht="15.75" thickBot="1">
      <c r="A54" s="37" t="s">
        <v>52</v>
      </c>
      <c r="B54" s="38">
        <v>609.99</v>
      </c>
      <c r="C54" s="37" t="s">
        <v>42</v>
      </c>
      <c r="D54" s="38">
        <v>1</v>
      </c>
    </row>
    <row r="55" spans="1:4" s="31" customFormat="1" ht="15.75" thickBot="1">
      <c r="A55" s="37" t="s">
        <v>53</v>
      </c>
      <c r="B55" s="38">
        <v>954.41</v>
      </c>
      <c r="C55" s="37" t="s">
        <v>42</v>
      </c>
      <c r="D55" s="38">
        <v>1</v>
      </c>
    </row>
    <row r="56" spans="1:4" s="31" customFormat="1" ht="15.75" thickBot="1">
      <c r="A56" s="37" t="s">
        <v>89</v>
      </c>
      <c r="B56" s="38">
        <v>32726.400000000001</v>
      </c>
      <c r="C56" s="37" t="s">
        <v>42</v>
      </c>
      <c r="D56" s="38">
        <v>7</v>
      </c>
    </row>
    <row r="57" spans="1:4" s="31" customFormat="1" ht="15.75" thickBot="1">
      <c r="A57" s="37" t="s">
        <v>82</v>
      </c>
      <c r="B57" s="38">
        <v>327</v>
      </c>
      <c r="C57" s="37" t="s">
        <v>83</v>
      </c>
      <c r="D57" s="38">
        <v>2</v>
      </c>
    </row>
    <row r="58" spans="1:4" s="31" customFormat="1" ht="15.75" thickBot="1">
      <c r="A58" s="37" t="s">
        <v>84</v>
      </c>
      <c r="B58" s="38">
        <v>435.01</v>
      </c>
      <c r="C58" s="37" t="s">
        <v>42</v>
      </c>
      <c r="D58" s="38">
        <v>1</v>
      </c>
    </row>
    <row r="59" spans="1:4" s="31" customFormat="1" ht="15.75" thickBot="1">
      <c r="A59" s="37" t="s">
        <v>91</v>
      </c>
      <c r="B59" s="38">
        <v>2584.66</v>
      </c>
      <c r="C59" s="37" t="s">
        <v>42</v>
      </c>
      <c r="D59" s="38">
        <v>2</v>
      </c>
    </row>
    <row r="60" spans="1:4" s="31" customFormat="1" ht="15.75" thickBot="1">
      <c r="A60" s="37" t="s">
        <v>54</v>
      </c>
      <c r="B60" s="38">
        <v>2105.6</v>
      </c>
      <c r="C60" s="37" t="s">
        <v>46</v>
      </c>
      <c r="D60" s="38">
        <v>1.4</v>
      </c>
    </row>
    <row r="61" spans="1:4" s="31" customFormat="1" ht="15.75" thickBot="1">
      <c r="A61" s="37" t="s">
        <v>55</v>
      </c>
      <c r="B61" s="38">
        <v>4285.26</v>
      </c>
      <c r="C61" s="37" t="s">
        <v>42</v>
      </c>
      <c r="D61" s="38">
        <v>4.5999999999999996</v>
      </c>
    </row>
    <row r="62" spans="1:4" s="31" customFormat="1" ht="15.75" thickBot="1">
      <c r="A62" s="37" t="s">
        <v>92</v>
      </c>
      <c r="B62" s="38">
        <v>267.60000000000002</v>
      </c>
      <c r="C62" s="37" t="s">
        <v>46</v>
      </c>
      <c r="D62" s="38">
        <v>0.4</v>
      </c>
    </row>
    <row r="63" spans="1:4" s="31" customFormat="1" ht="15.75" thickBot="1">
      <c r="A63" s="37" t="s">
        <v>93</v>
      </c>
      <c r="B63" s="38">
        <v>18084</v>
      </c>
      <c r="C63" s="37" t="s">
        <v>46</v>
      </c>
      <c r="D63" s="38">
        <v>16.5</v>
      </c>
    </row>
    <row r="64" spans="1:4" s="31" customFormat="1" ht="15.75" thickBot="1">
      <c r="A64" s="37" t="s">
        <v>57</v>
      </c>
      <c r="B64" s="38">
        <v>342.68</v>
      </c>
      <c r="C64" s="37" t="s">
        <v>42</v>
      </c>
      <c r="D64" s="38">
        <v>2</v>
      </c>
    </row>
    <row r="65" spans="1:4" ht="28.5">
      <c r="A65" s="16" t="s">
        <v>15</v>
      </c>
      <c r="B65" s="27">
        <v>0</v>
      </c>
      <c r="C65" s="35" t="s">
        <v>59</v>
      </c>
      <c r="D65" s="15"/>
    </row>
    <row r="66" spans="1:4" ht="28.5">
      <c r="A66" s="16" t="s">
        <v>16</v>
      </c>
      <c r="B66" s="27">
        <v>0</v>
      </c>
      <c r="C66" s="35" t="s">
        <v>59</v>
      </c>
      <c r="D66" s="15"/>
    </row>
    <row r="67" spans="1:4">
      <c r="A67" s="16" t="s">
        <v>17</v>
      </c>
      <c r="B67" s="27">
        <v>0</v>
      </c>
      <c r="C67" s="35" t="s">
        <v>59</v>
      </c>
      <c r="D67" s="15"/>
    </row>
    <row r="68" spans="1:4" ht="29.25" thickBot="1">
      <c r="A68" s="16" t="s">
        <v>18</v>
      </c>
      <c r="B68" s="27">
        <f>SUM(B69:B70)</f>
        <v>3051.54</v>
      </c>
      <c r="C68" s="35" t="s">
        <v>59</v>
      </c>
      <c r="D68" s="15"/>
    </row>
    <row r="69" spans="1:4" s="31" customFormat="1" ht="15.75" thickBot="1">
      <c r="A69" s="37" t="s">
        <v>58</v>
      </c>
      <c r="B69" s="38">
        <v>1949.46</v>
      </c>
      <c r="C69" s="37" t="s">
        <v>42</v>
      </c>
      <c r="D69" s="38">
        <v>6</v>
      </c>
    </row>
    <row r="70" spans="1:4" s="31" customFormat="1" ht="15.75" thickBot="1">
      <c r="A70" s="37" t="s">
        <v>81</v>
      </c>
      <c r="B70" s="38">
        <v>1102.08</v>
      </c>
      <c r="C70" s="37" t="s">
        <v>46</v>
      </c>
      <c r="D70" s="38">
        <v>4</v>
      </c>
    </row>
    <row r="71" spans="1:4" ht="29.25" thickBot="1">
      <c r="A71" s="16" t="s">
        <v>19</v>
      </c>
      <c r="B71" s="27">
        <f>SUM(B72:B73)</f>
        <v>16632</v>
      </c>
      <c r="C71" s="35" t="s">
        <v>59</v>
      </c>
      <c r="D71" s="15"/>
    </row>
    <row r="72" spans="1:4" s="31" customFormat="1" ht="15.75" thickBot="1">
      <c r="A72" s="37" t="s">
        <v>96</v>
      </c>
      <c r="B72" s="38">
        <v>7969.5</v>
      </c>
      <c r="C72" s="37" t="s">
        <v>39</v>
      </c>
      <c r="D72" s="38">
        <v>34650</v>
      </c>
    </row>
    <row r="73" spans="1:4" s="31" customFormat="1" ht="15.75" thickBot="1">
      <c r="A73" s="37" t="s">
        <v>97</v>
      </c>
      <c r="B73" s="38">
        <v>8662.5</v>
      </c>
      <c r="C73" s="37" t="s">
        <v>39</v>
      </c>
      <c r="D73" s="38">
        <v>34650</v>
      </c>
    </row>
    <row r="74" spans="1:4" ht="29.25" thickBot="1">
      <c r="A74" s="16" t="s">
        <v>20</v>
      </c>
      <c r="B74" s="27">
        <f>SUM(B75:B76)</f>
        <v>64449</v>
      </c>
      <c r="C74" s="35" t="s">
        <v>59</v>
      </c>
      <c r="D74" s="15"/>
    </row>
    <row r="75" spans="1:4" s="31" customFormat="1" ht="15.75" thickBot="1">
      <c r="A75" s="37" t="s">
        <v>94</v>
      </c>
      <c r="B75" s="38">
        <v>31185</v>
      </c>
      <c r="C75" s="37" t="s">
        <v>46</v>
      </c>
      <c r="D75" s="38">
        <v>34650</v>
      </c>
    </row>
    <row r="76" spans="1:4" s="31" customFormat="1" ht="15.75" thickBot="1">
      <c r="A76" s="37" t="s">
        <v>95</v>
      </c>
      <c r="B76" s="38">
        <v>33264</v>
      </c>
      <c r="C76" s="37" t="s">
        <v>39</v>
      </c>
      <c r="D76" s="38">
        <v>34650</v>
      </c>
    </row>
    <row r="77" spans="1:4" ht="29.25" thickBot="1">
      <c r="A77" s="16" t="s">
        <v>21</v>
      </c>
      <c r="B77" s="27">
        <f>SUM(B78:B81)</f>
        <v>8463.6</v>
      </c>
      <c r="C77" s="35" t="s">
        <v>59</v>
      </c>
      <c r="D77" s="15"/>
    </row>
    <row r="78" spans="1:4" s="31" customFormat="1" ht="15.75" thickBot="1">
      <c r="A78" s="37" t="s">
        <v>40</v>
      </c>
      <c r="B78" s="38">
        <v>2502.6</v>
      </c>
      <c r="C78" s="37" t="s">
        <v>39</v>
      </c>
      <c r="D78" s="38">
        <v>860</v>
      </c>
    </row>
    <row r="79" spans="1:4" s="31" customFormat="1" ht="15.75" thickBot="1">
      <c r="A79" s="37" t="s">
        <v>64</v>
      </c>
      <c r="B79" s="38">
        <v>2305.5</v>
      </c>
      <c r="C79" s="37" t="s">
        <v>39</v>
      </c>
      <c r="D79" s="38">
        <v>1537</v>
      </c>
    </row>
    <row r="80" spans="1:4" s="31" customFormat="1" ht="15.75" thickBot="1">
      <c r="A80" s="37" t="s">
        <v>43</v>
      </c>
      <c r="B80" s="38">
        <v>3655.5</v>
      </c>
      <c r="C80" s="37" t="s">
        <v>39</v>
      </c>
      <c r="D80" s="38">
        <v>2437</v>
      </c>
    </row>
    <row r="81" spans="1:4" s="17" customFormat="1">
      <c r="A81" s="23"/>
      <c r="B81" s="28"/>
      <c r="C81" s="24"/>
      <c r="D81" s="24"/>
    </row>
    <row r="82" spans="1:4" ht="57.75" thickBot="1">
      <c r="A82" s="16" t="s">
        <v>22</v>
      </c>
      <c r="B82" s="27">
        <f>SUM(B83:B94)</f>
        <v>229366.03000000003</v>
      </c>
      <c r="C82" s="35" t="s">
        <v>59</v>
      </c>
      <c r="D82" s="15"/>
    </row>
    <row r="83" spans="1:4" s="31" customFormat="1" ht="15.75" thickBot="1">
      <c r="A83" s="37" t="s">
        <v>74</v>
      </c>
      <c r="B83" s="38">
        <v>589.04999999999995</v>
      </c>
      <c r="C83" s="37" t="s">
        <v>39</v>
      </c>
      <c r="D83" s="38">
        <v>34650</v>
      </c>
    </row>
    <row r="84" spans="1:4" s="31" customFormat="1" ht="15.75" thickBot="1">
      <c r="A84" s="37" t="s">
        <v>75</v>
      </c>
      <c r="B84" s="38">
        <v>589.04999999999995</v>
      </c>
      <c r="C84" s="37" t="s">
        <v>39</v>
      </c>
      <c r="D84" s="38">
        <v>34650</v>
      </c>
    </row>
    <row r="85" spans="1:4" s="31" customFormat="1" ht="15.75" thickBot="1">
      <c r="A85" s="37" t="s">
        <v>100</v>
      </c>
      <c r="B85" s="38">
        <v>84893.23</v>
      </c>
      <c r="C85" s="37" t="s">
        <v>39</v>
      </c>
      <c r="D85" s="38">
        <v>34650.300000000003</v>
      </c>
    </row>
    <row r="86" spans="1:4" s="31" customFormat="1" ht="15.75" thickBot="1">
      <c r="A86" s="37" t="s">
        <v>101</v>
      </c>
      <c r="B86" s="38">
        <v>87876.800000000003</v>
      </c>
      <c r="C86" s="37" t="s">
        <v>39</v>
      </c>
      <c r="D86" s="38">
        <v>31955.200000000001</v>
      </c>
    </row>
    <row r="87" spans="1:4" s="31" customFormat="1" ht="15.75" thickBot="1">
      <c r="A87" s="37" t="s">
        <v>41</v>
      </c>
      <c r="B87" s="38">
        <v>3334</v>
      </c>
      <c r="C87" s="37" t="s">
        <v>42</v>
      </c>
      <c r="D87" s="38">
        <v>20</v>
      </c>
    </row>
    <row r="88" spans="1:4" s="31" customFormat="1" ht="15.75" thickBot="1">
      <c r="A88" s="37" t="s">
        <v>65</v>
      </c>
      <c r="B88" s="38">
        <v>1958.75</v>
      </c>
      <c r="C88" s="37" t="s">
        <v>66</v>
      </c>
      <c r="D88" s="38">
        <v>0.63</v>
      </c>
    </row>
    <row r="89" spans="1:4" s="31" customFormat="1" ht="15.75" thickBot="1">
      <c r="A89" s="37" t="s">
        <v>71</v>
      </c>
      <c r="B89" s="38">
        <v>3718.85</v>
      </c>
      <c r="C89" s="37" t="s">
        <v>39</v>
      </c>
      <c r="D89" s="38">
        <v>16.8</v>
      </c>
    </row>
    <row r="90" spans="1:4" s="31" customFormat="1" ht="15.75" thickBot="1">
      <c r="A90" s="37" t="s">
        <v>72</v>
      </c>
      <c r="B90" s="38">
        <v>2133.12</v>
      </c>
      <c r="C90" s="37" t="s">
        <v>42</v>
      </c>
      <c r="D90" s="38">
        <v>2</v>
      </c>
    </row>
    <row r="91" spans="1:4" s="31" customFormat="1" ht="15.75" thickBot="1">
      <c r="A91" s="37" t="s">
        <v>86</v>
      </c>
      <c r="B91" s="38">
        <v>372.64</v>
      </c>
      <c r="C91" s="37" t="s">
        <v>87</v>
      </c>
      <c r="D91" s="38">
        <v>1</v>
      </c>
    </row>
    <row r="92" spans="1:4" s="31" customFormat="1" ht="15.75" thickBot="1">
      <c r="A92" s="37" t="s">
        <v>107</v>
      </c>
      <c r="B92" s="38">
        <v>17617.560000000001</v>
      </c>
      <c r="C92" s="37" t="s">
        <v>42</v>
      </c>
      <c r="D92" s="38">
        <v>1</v>
      </c>
    </row>
    <row r="93" spans="1:4" s="31" customFormat="1" ht="15.75" thickBot="1">
      <c r="A93" s="51" t="s">
        <v>113</v>
      </c>
      <c r="B93" s="52">
        <v>5282.98</v>
      </c>
      <c r="C93" s="53" t="s">
        <v>42</v>
      </c>
      <c r="D93" s="52">
        <v>2</v>
      </c>
    </row>
    <row r="94" spans="1:4" s="31" customFormat="1">
      <c r="A94" s="54" t="s">
        <v>123</v>
      </c>
      <c r="B94" s="55">
        <f>D94*700</f>
        <v>21000</v>
      </c>
      <c r="C94" s="53" t="s">
        <v>42</v>
      </c>
      <c r="D94" s="55">
        <v>30</v>
      </c>
    </row>
    <row r="95" spans="1:4">
      <c r="A95" s="16" t="s">
        <v>23</v>
      </c>
      <c r="B95" s="27">
        <f>B96</f>
        <v>7260</v>
      </c>
      <c r="C95" s="35" t="s">
        <v>59</v>
      </c>
      <c r="D95" s="15"/>
    </row>
    <row r="96" spans="1:4" ht="30">
      <c r="A96" s="20" t="s">
        <v>30</v>
      </c>
      <c r="B96" s="29">
        <f>D96*5*12</f>
        <v>7260</v>
      </c>
      <c r="C96" s="21" t="s">
        <v>4</v>
      </c>
      <c r="D96" s="18">
        <v>121</v>
      </c>
    </row>
    <row r="97" spans="1:8">
      <c r="A97" s="13" t="s">
        <v>119</v>
      </c>
      <c r="B97" s="27">
        <f>B16+B19+B22+B24+B31+B44+B65+B66+B67+B68+B71+B74+B77+B82</f>
        <v>1171945.3199999998</v>
      </c>
      <c r="C97" s="35" t="s">
        <v>59</v>
      </c>
      <c r="D97" s="15"/>
      <c r="H97" s="1" t="e">
        <f>B97='[1]Работы 2020 '!C60</f>
        <v>#REF!</v>
      </c>
    </row>
    <row r="98" spans="1:8">
      <c r="A98" s="13" t="s">
        <v>120</v>
      </c>
      <c r="B98" s="27">
        <f>B97*1.2+B95</f>
        <v>1413594.3839999998</v>
      </c>
      <c r="C98" s="35" t="s">
        <v>59</v>
      </c>
      <c r="D98" s="15"/>
    </row>
    <row r="99" spans="1:8">
      <c r="A99" s="13" t="s">
        <v>121</v>
      </c>
      <c r="B99" s="27">
        <f>B5+B8-B98</f>
        <v>486025.68600000022</v>
      </c>
      <c r="C99" s="35" t="s">
        <v>59</v>
      </c>
      <c r="D99" s="15"/>
    </row>
    <row r="100" spans="1:8" ht="28.5">
      <c r="A100" s="16" t="s">
        <v>122</v>
      </c>
      <c r="B100" s="27">
        <f>B99+B7</f>
        <v>383494.78600000008</v>
      </c>
      <c r="C100" s="35" t="s">
        <v>59</v>
      </c>
      <c r="D100" s="15"/>
    </row>
  </sheetData>
  <sheetProtection formatCells="0" formatColumns="0" sort="0" autoFilter="0" pivotTables="0"/>
  <mergeCells count="4">
    <mergeCell ref="A1:D1"/>
    <mergeCell ref="A15:D15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72"/>
  <sheetViews>
    <sheetView workbookViewId="0">
      <pane ySplit="3" topLeftCell="A18" activePane="bottomLeft" state="frozen"/>
      <selection pane="bottomLeft" activeCell="F34" sqref="F34"/>
    </sheetView>
  </sheetViews>
  <sheetFormatPr defaultRowHeight="1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>
      <c r="A2" s="31" t="s">
        <v>60</v>
      </c>
    </row>
    <row r="3" spans="1:4">
      <c r="A3" s="31" t="s">
        <v>31</v>
      </c>
    </row>
    <row r="4" spans="1:4" ht="15.75" thickBot="1"/>
    <row r="5" spans="1:4" ht="15.75" thickBot="1">
      <c r="A5" s="36" t="s">
        <v>32</v>
      </c>
      <c r="B5" s="36" t="s">
        <v>33</v>
      </c>
      <c r="C5" s="36" t="s">
        <v>34</v>
      </c>
      <c r="D5" s="36" t="s">
        <v>35</v>
      </c>
    </row>
    <row r="6" spans="1:4" s="42" customFormat="1" ht="15.75" thickBot="1">
      <c r="A6" s="40" t="s">
        <v>61</v>
      </c>
      <c r="B6" s="41">
        <v>15520.8</v>
      </c>
      <c r="C6" s="40" t="s">
        <v>36</v>
      </c>
      <c r="D6" s="41">
        <v>240</v>
      </c>
    </row>
    <row r="7" spans="1:4" s="42" customFormat="1" ht="15.75" thickBot="1">
      <c r="A7" s="40" t="s">
        <v>37</v>
      </c>
      <c r="B7" s="41">
        <v>19283.099999999999</v>
      </c>
      <c r="C7" s="40" t="s">
        <v>38</v>
      </c>
      <c r="D7" s="41">
        <v>34</v>
      </c>
    </row>
    <row r="8" spans="1:4" s="42" customFormat="1" ht="15.75" thickBot="1">
      <c r="A8" s="40" t="s">
        <v>37</v>
      </c>
      <c r="B8" s="41">
        <v>2268.6</v>
      </c>
      <c r="C8" s="40" t="s">
        <v>38</v>
      </c>
      <c r="D8" s="41">
        <v>4</v>
      </c>
    </row>
    <row r="9" spans="1:4" s="42" customFormat="1" ht="15.75" thickBot="1">
      <c r="A9" s="40" t="s">
        <v>62</v>
      </c>
      <c r="B9" s="41">
        <v>3465</v>
      </c>
      <c r="C9" s="40" t="s">
        <v>39</v>
      </c>
      <c r="D9" s="41">
        <v>34650</v>
      </c>
    </row>
    <row r="10" spans="1:4" s="42" customFormat="1" ht="15.75" thickBot="1">
      <c r="A10" s="40" t="s">
        <v>63</v>
      </c>
      <c r="B10" s="41">
        <v>3118.5</v>
      </c>
      <c r="C10" s="40" t="s">
        <v>39</v>
      </c>
      <c r="D10" s="41">
        <v>34650</v>
      </c>
    </row>
    <row r="11" spans="1:4" s="42" customFormat="1" ht="15.75" thickBot="1">
      <c r="A11" s="40" t="s">
        <v>40</v>
      </c>
      <c r="B11" s="41">
        <v>2502.6</v>
      </c>
      <c r="C11" s="40" t="s">
        <v>39</v>
      </c>
      <c r="D11" s="41">
        <v>860</v>
      </c>
    </row>
    <row r="12" spans="1:4" s="42" customFormat="1" ht="15.75" thickBot="1">
      <c r="A12" s="40" t="s">
        <v>41</v>
      </c>
      <c r="B12" s="41">
        <v>3334</v>
      </c>
      <c r="C12" s="40" t="s">
        <v>42</v>
      </c>
      <c r="D12" s="41">
        <v>20</v>
      </c>
    </row>
    <row r="13" spans="1:4" s="42" customFormat="1" ht="15.75" thickBot="1">
      <c r="A13" s="40" t="s">
        <v>64</v>
      </c>
      <c r="B13" s="41">
        <v>2305.5</v>
      </c>
      <c r="C13" s="40" t="s">
        <v>39</v>
      </c>
      <c r="D13" s="41">
        <v>1537</v>
      </c>
    </row>
    <row r="14" spans="1:4" s="42" customFormat="1" ht="15.75" thickBot="1">
      <c r="A14" s="40" t="s">
        <v>43</v>
      </c>
      <c r="B14" s="41">
        <v>3655.5</v>
      </c>
      <c r="C14" s="40" t="s">
        <v>39</v>
      </c>
      <c r="D14" s="41">
        <v>2437</v>
      </c>
    </row>
    <row r="15" spans="1:4" s="42" customFormat="1" ht="15.75" thickBot="1">
      <c r="A15" s="40" t="s">
        <v>65</v>
      </c>
      <c r="B15" s="41">
        <v>1958.75</v>
      </c>
      <c r="C15" s="40" t="s">
        <v>66</v>
      </c>
      <c r="D15" s="41">
        <v>0.63</v>
      </c>
    </row>
    <row r="16" spans="1:4" s="42" customFormat="1" ht="15.75" thickBot="1">
      <c r="A16" s="40" t="s">
        <v>44</v>
      </c>
      <c r="B16" s="41">
        <v>12949.76</v>
      </c>
      <c r="C16" s="40" t="s">
        <v>45</v>
      </c>
      <c r="D16" s="41">
        <v>16</v>
      </c>
    </row>
    <row r="17" spans="1:4" s="42" customFormat="1" ht="15.75" thickBot="1">
      <c r="A17" s="40" t="s">
        <v>67</v>
      </c>
      <c r="B17" s="41">
        <v>736.57</v>
      </c>
      <c r="C17" s="40" t="s">
        <v>42</v>
      </c>
      <c r="D17" s="41">
        <v>1</v>
      </c>
    </row>
    <row r="18" spans="1:4" s="42" customFormat="1" ht="15.75" thickBot="1">
      <c r="A18" s="40" t="s">
        <v>68</v>
      </c>
      <c r="B18" s="41">
        <v>2851.14</v>
      </c>
      <c r="C18" s="40" t="s">
        <v>42</v>
      </c>
      <c r="D18" s="41">
        <v>3</v>
      </c>
    </row>
    <row r="19" spans="1:4" s="42" customFormat="1" ht="15.75" thickBot="1">
      <c r="A19" s="40" t="s">
        <v>69</v>
      </c>
      <c r="B19" s="41">
        <v>79146</v>
      </c>
      <c r="C19" s="40" t="s">
        <v>45</v>
      </c>
      <c r="D19" s="41">
        <v>1</v>
      </c>
    </row>
    <row r="20" spans="1:4" s="42" customFormat="1" ht="15.75" thickBot="1">
      <c r="A20" s="40" t="s">
        <v>70</v>
      </c>
      <c r="B20" s="41">
        <v>186.91</v>
      </c>
      <c r="C20" s="40" t="s">
        <v>42</v>
      </c>
      <c r="D20" s="41">
        <v>1</v>
      </c>
    </row>
    <row r="21" spans="1:4" s="42" customFormat="1" ht="15.75" thickBot="1">
      <c r="A21" s="40" t="s">
        <v>47</v>
      </c>
      <c r="B21" s="41">
        <v>464.72</v>
      </c>
      <c r="C21" s="40" t="s">
        <v>42</v>
      </c>
      <c r="D21" s="41">
        <v>2</v>
      </c>
    </row>
    <row r="22" spans="1:4" s="42" customFormat="1" ht="15.75" thickBot="1">
      <c r="A22" s="40" t="s">
        <v>71</v>
      </c>
      <c r="B22" s="41">
        <v>3718.85</v>
      </c>
      <c r="C22" s="40" t="s">
        <v>39</v>
      </c>
      <c r="D22" s="41">
        <v>16.8</v>
      </c>
    </row>
    <row r="23" spans="1:4" s="42" customFormat="1" ht="15.75" thickBot="1">
      <c r="A23" s="40" t="s">
        <v>72</v>
      </c>
      <c r="B23" s="41">
        <v>2133.12</v>
      </c>
      <c r="C23" s="40" t="s">
        <v>42</v>
      </c>
      <c r="D23" s="41">
        <v>2</v>
      </c>
    </row>
    <row r="24" spans="1:4" s="42" customFormat="1" ht="15.75" thickBot="1">
      <c r="A24" s="40" t="s">
        <v>73</v>
      </c>
      <c r="B24" s="41">
        <v>1333.52</v>
      </c>
      <c r="C24" s="40" t="s">
        <v>42</v>
      </c>
      <c r="D24" s="41">
        <v>4</v>
      </c>
    </row>
    <row r="25" spans="1:4" s="42" customFormat="1" ht="15.75" thickBot="1">
      <c r="A25" s="40" t="s">
        <v>74</v>
      </c>
      <c r="B25" s="41">
        <v>589.04999999999995</v>
      </c>
      <c r="C25" s="40" t="s">
        <v>39</v>
      </c>
      <c r="D25" s="41">
        <v>34650</v>
      </c>
    </row>
    <row r="26" spans="1:4" s="42" customFormat="1" ht="15.75" thickBot="1">
      <c r="A26" s="40" t="s">
        <v>75</v>
      </c>
      <c r="B26" s="41">
        <v>589.04999999999995</v>
      </c>
      <c r="C26" s="40" t="s">
        <v>39</v>
      </c>
      <c r="D26" s="41">
        <v>34650</v>
      </c>
    </row>
    <row r="27" spans="1:4" s="42" customFormat="1" ht="15.75" thickBot="1">
      <c r="A27" s="40" t="s">
        <v>76</v>
      </c>
      <c r="B27" s="41">
        <v>7247.17</v>
      </c>
      <c r="C27" s="40" t="s">
        <v>77</v>
      </c>
      <c r="D27" s="41">
        <v>19</v>
      </c>
    </row>
    <row r="28" spans="1:4" s="42" customFormat="1" ht="15.75" thickBot="1">
      <c r="A28" s="40" t="s">
        <v>78</v>
      </c>
      <c r="B28" s="41">
        <v>1117.43</v>
      </c>
      <c r="C28" s="40" t="s">
        <v>42</v>
      </c>
      <c r="D28" s="41">
        <v>1</v>
      </c>
    </row>
    <row r="29" spans="1:4" s="42" customFormat="1" ht="15.75" thickBot="1">
      <c r="A29" s="40" t="s">
        <v>49</v>
      </c>
      <c r="B29" s="41">
        <v>836.16</v>
      </c>
      <c r="C29" s="40" t="s">
        <v>46</v>
      </c>
      <c r="D29" s="41">
        <v>6</v>
      </c>
    </row>
    <row r="30" spans="1:4" s="42" customFormat="1" ht="15.75" thickBot="1">
      <c r="A30" s="40" t="s">
        <v>79</v>
      </c>
      <c r="B30" s="41">
        <v>180131</v>
      </c>
      <c r="C30" s="40" t="s">
        <v>77</v>
      </c>
      <c r="D30" s="41">
        <v>1</v>
      </c>
    </row>
    <row r="31" spans="1:4" s="49" customFormat="1" ht="15.75" thickBot="1">
      <c r="A31" s="43" t="s">
        <v>80</v>
      </c>
      <c r="B31" s="48">
        <v>26000</v>
      </c>
      <c r="C31" s="43" t="s">
        <v>48</v>
      </c>
      <c r="D31" s="48">
        <v>10</v>
      </c>
    </row>
    <row r="32" spans="1:4" s="42" customFormat="1" ht="15.75" thickBot="1">
      <c r="A32" s="40" t="s">
        <v>50</v>
      </c>
      <c r="B32" s="41">
        <v>1394.16</v>
      </c>
      <c r="C32" s="40" t="s">
        <v>42</v>
      </c>
      <c r="D32" s="41">
        <v>6</v>
      </c>
    </row>
    <row r="33" spans="1:4" s="42" customFormat="1" ht="15.75" thickBot="1">
      <c r="A33" s="40" t="s">
        <v>81</v>
      </c>
      <c r="B33" s="41">
        <v>1102.08</v>
      </c>
      <c r="C33" s="40" t="s">
        <v>46</v>
      </c>
      <c r="D33" s="41">
        <v>4</v>
      </c>
    </row>
    <row r="34" spans="1:4" s="42" customFormat="1" ht="15.75" thickBot="1">
      <c r="A34" s="40" t="s">
        <v>82</v>
      </c>
      <c r="B34" s="41">
        <v>327</v>
      </c>
      <c r="C34" s="40" t="s">
        <v>83</v>
      </c>
      <c r="D34" s="41">
        <v>2</v>
      </c>
    </row>
    <row r="35" spans="1:4" s="42" customFormat="1" ht="15.75" thickBot="1">
      <c r="A35" s="40" t="s">
        <v>84</v>
      </c>
      <c r="B35" s="41">
        <v>435.01</v>
      </c>
      <c r="C35" s="40" t="s">
        <v>42</v>
      </c>
      <c r="D35" s="41">
        <v>1</v>
      </c>
    </row>
    <row r="36" spans="1:4" s="42" customFormat="1" ht="15.75" thickBot="1">
      <c r="A36" s="40" t="s">
        <v>85</v>
      </c>
      <c r="B36" s="41">
        <v>1040.73</v>
      </c>
      <c r="C36" s="40" t="s">
        <v>42</v>
      </c>
      <c r="D36" s="41">
        <v>3</v>
      </c>
    </row>
    <row r="37" spans="1:4" s="42" customFormat="1" ht="15.75" thickBot="1">
      <c r="A37" s="40" t="s">
        <v>51</v>
      </c>
      <c r="B37" s="41">
        <v>473.33</v>
      </c>
      <c r="C37" s="40" t="s">
        <v>39</v>
      </c>
      <c r="D37" s="41">
        <v>3.8</v>
      </c>
    </row>
    <row r="38" spans="1:4" s="42" customFormat="1" ht="15.75" thickBot="1">
      <c r="A38" s="40" t="s">
        <v>86</v>
      </c>
      <c r="B38" s="41">
        <v>372.64</v>
      </c>
      <c r="C38" s="40" t="s">
        <v>87</v>
      </c>
      <c r="D38" s="41">
        <v>1</v>
      </c>
    </row>
    <row r="39" spans="1:4" s="42" customFormat="1" ht="15.75" thickBot="1">
      <c r="A39" s="40" t="s">
        <v>88</v>
      </c>
      <c r="B39" s="41">
        <v>10417.5</v>
      </c>
      <c r="C39" s="40" t="s">
        <v>45</v>
      </c>
      <c r="D39" s="41">
        <v>15</v>
      </c>
    </row>
    <row r="40" spans="1:4" s="42" customFormat="1" ht="15.75" thickBot="1">
      <c r="A40" s="40" t="s">
        <v>52</v>
      </c>
      <c r="B40" s="41">
        <v>609.99</v>
      </c>
      <c r="C40" s="40" t="s">
        <v>42</v>
      </c>
      <c r="D40" s="41">
        <v>1</v>
      </c>
    </row>
    <row r="41" spans="1:4" s="42" customFormat="1" ht="15.75" thickBot="1">
      <c r="A41" s="40" t="s">
        <v>53</v>
      </c>
      <c r="B41" s="41">
        <v>954.41</v>
      </c>
      <c r="C41" s="40" t="s">
        <v>42</v>
      </c>
      <c r="D41" s="41">
        <v>1</v>
      </c>
    </row>
    <row r="42" spans="1:4" s="42" customFormat="1" ht="15.75" thickBot="1">
      <c r="A42" s="40" t="s">
        <v>89</v>
      </c>
      <c r="B42" s="41">
        <v>32726.400000000001</v>
      </c>
      <c r="C42" s="40" t="s">
        <v>42</v>
      </c>
      <c r="D42" s="41">
        <v>7</v>
      </c>
    </row>
    <row r="43" spans="1:4" s="42" customFormat="1" ht="15.75" thickBot="1">
      <c r="A43" s="40" t="s">
        <v>90</v>
      </c>
      <c r="B43" s="41">
        <v>2004.24</v>
      </c>
      <c r="C43" s="40" t="s">
        <v>42</v>
      </c>
      <c r="D43" s="41">
        <v>4</v>
      </c>
    </row>
    <row r="44" spans="1:4" s="42" customFormat="1" ht="15.75" thickBot="1">
      <c r="A44" s="40" t="s">
        <v>91</v>
      </c>
      <c r="B44" s="41">
        <v>2584.66</v>
      </c>
      <c r="C44" s="40" t="s">
        <v>42</v>
      </c>
      <c r="D44" s="41">
        <v>2</v>
      </c>
    </row>
    <row r="45" spans="1:4" s="42" customFormat="1" ht="15.75" thickBot="1">
      <c r="A45" s="40" t="s">
        <v>54</v>
      </c>
      <c r="B45" s="41">
        <v>2105.6</v>
      </c>
      <c r="C45" s="40" t="s">
        <v>46</v>
      </c>
      <c r="D45" s="41">
        <v>1.4</v>
      </c>
    </row>
    <row r="46" spans="1:4" s="42" customFormat="1" ht="15.75" thickBot="1">
      <c r="A46" s="40" t="s">
        <v>55</v>
      </c>
      <c r="B46" s="41">
        <v>4285.26</v>
      </c>
      <c r="C46" s="40" t="s">
        <v>42</v>
      </c>
      <c r="D46" s="41">
        <v>4.5999999999999996</v>
      </c>
    </row>
    <row r="47" spans="1:4" s="42" customFormat="1" ht="15.75" thickBot="1">
      <c r="A47" s="40" t="s">
        <v>92</v>
      </c>
      <c r="B47" s="41">
        <v>267.60000000000002</v>
      </c>
      <c r="C47" s="40" t="s">
        <v>46</v>
      </c>
      <c r="D47" s="41">
        <v>0.4</v>
      </c>
    </row>
    <row r="48" spans="1:4" s="42" customFormat="1" ht="15.75" thickBot="1">
      <c r="A48" s="40" t="s">
        <v>93</v>
      </c>
      <c r="B48" s="41">
        <v>18084</v>
      </c>
      <c r="C48" s="40" t="s">
        <v>46</v>
      </c>
      <c r="D48" s="41">
        <v>16.5</v>
      </c>
    </row>
    <row r="49" spans="1:4" s="42" customFormat="1" ht="15.75" thickBot="1">
      <c r="A49" s="40" t="s">
        <v>94</v>
      </c>
      <c r="B49" s="41">
        <v>31185</v>
      </c>
      <c r="C49" s="40" t="s">
        <v>46</v>
      </c>
      <c r="D49" s="41">
        <v>34650</v>
      </c>
    </row>
    <row r="50" spans="1:4" s="42" customFormat="1" ht="15.75" thickBot="1">
      <c r="A50" s="40" t="s">
        <v>95</v>
      </c>
      <c r="B50" s="41">
        <v>33264</v>
      </c>
      <c r="C50" s="40" t="s">
        <v>39</v>
      </c>
      <c r="D50" s="41">
        <v>34650</v>
      </c>
    </row>
    <row r="51" spans="1:4" s="42" customFormat="1" ht="15.75" thickBot="1">
      <c r="A51" s="40" t="s">
        <v>96</v>
      </c>
      <c r="B51" s="41">
        <v>7969.5</v>
      </c>
      <c r="C51" s="40" t="s">
        <v>39</v>
      </c>
      <c r="D51" s="41">
        <v>34650</v>
      </c>
    </row>
    <row r="52" spans="1:4" s="42" customFormat="1" ht="15.75" thickBot="1">
      <c r="A52" s="40" t="s">
        <v>97</v>
      </c>
      <c r="B52" s="41">
        <v>8662.5</v>
      </c>
      <c r="C52" s="40" t="s">
        <v>39</v>
      </c>
      <c r="D52" s="41">
        <v>34650</v>
      </c>
    </row>
    <row r="53" spans="1:4" s="42" customFormat="1" ht="15.75" thickBot="1">
      <c r="A53" s="40" t="s">
        <v>98</v>
      </c>
      <c r="B53" s="41">
        <v>57519.5</v>
      </c>
      <c r="C53" s="40" t="s">
        <v>39</v>
      </c>
      <c r="D53" s="41">
        <v>34650.300000000003</v>
      </c>
    </row>
    <row r="54" spans="1:4" s="42" customFormat="1" ht="15.75" thickBot="1">
      <c r="A54" s="40" t="s">
        <v>99</v>
      </c>
      <c r="B54" s="41">
        <v>60348.56</v>
      </c>
      <c r="C54" s="40" t="s">
        <v>39</v>
      </c>
      <c r="D54" s="41">
        <v>31762.400000000001</v>
      </c>
    </row>
    <row r="55" spans="1:4" s="42" customFormat="1" ht="15.75" thickBot="1">
      <c r="A55" s="40" t="s">
        <v>100</v>
      </c>
      <c r="B55" s="41">
        <v>84893.23</v>
      </c>
      <c r="C55" s="40" t="s">
        <v>39</v>
      </c>
      <c r="D55" s="41">
        <v>34650.300000000003</v>
      </c>
    </row>
    <row r="56" spans="1:4" s="42" customFormat="1" ht="15.75" thickBot="1">
      <c r="A56" s="40" t="s">
        <v>101</v>
      </c>
      <c r="B56" s="41">
        <v>87876.800000000003</v>
      </c>
      <c r="C56" s="40" t="s">
        <v>39</v>
      </c>
      <c r="D56" s="41">
        <v>31955.200000000001</v>
      </c>
    </row>
    <row r="57" spans="1:4" s="42" customFormat="1" ht="15.75" thickBot="1">
      <c r="A57" s="40" t="s">
        <v>102</v>
      </c>
      <c r="B57" s="41">
        <v>136867.5</v>
      </c>
      <c r="C57" s="40" t="s">
        <v>46</v>
      </c>
      <c r="D57" s="41">
        <v>34650</v>
      </c>
    </row>
    <row r="58" spans="1:4" s="42" customFormat="1" ht="15.75" thickBot="1">
      <c r="A58" s="40" t="s">
        <v>103</v>
      </c>
      <c r="B58" s="41">
        <v>142758</v>
      </c>
      <c r="C58" s="40" t="s">
        <v>39</v>
      </c>
      <c r="D58" s="41">
        <v>34650</v>
      </c>
    </row>
    <row r="59" spans="1:4" s="42" customFormat="1" ht="15.75" thickBot="1">
      <c r="A59" s="40" t="s">
        <v>56</v>
      </c>
      <c r="B59" s="41">
        <v>3098.55</v>
      </c>
      <c r="C59" s="40" t="s">
        <v>104</v>
      </c>
      <c r="D59" s="41">
        <v>3</v>
      </c>
    </row>
    <row r="60" spans="1:4" s="42" customFormat="1" ht="15.75" thickBot="1">
      <c r="A60" s="40" t="s">
        <v>105</v>
      </c>
      <c r="B60" s="41">
        <v>5212.74</v>
      </c>
      <c r="C60" s="40" t="s">
        <v>106</v>
      </c>
      <c r="D60" s="41">
        <v>1</v>
      </c>
    </row>
    <row r="61" spans="1:4" s="42" customFormat="1" ht="15.75" thickBot="1">
      <c r="A61" s="40" t="s">
        <v>57</v>
      </c>
      <c r="B61" s="41">
        <v>342.68</v>
      </c>
      <c r="C61" s="40" t="s">
        <v>42</v>
      </c>
      <c r="D61" s="41">
        <v>2</v>
      </c>
    </row>
    <row r="62" spans="1:4" s="42" customFormat="1" ht="15.75" thickBot="1">
      <c r="A62" s="40" t="s">
        <v>107</v>
      </c>
      <c r="B62" s="41">
        <v>17617.560000000001</v>
      </c>
      <c r="C62" s="40" t="s">
        <v>42</v>
      </c>
      <c r="D62" s="41">
        <v>1</v>
      </c>
    </row>
    <row r="63" spans="1:4" s="42" customFormat="1" ht="15.75" thickBot="1">
      <c r="A63" s="40" t="s">
        <v>108</v>
      </c>
      <c r="B63" s="41">
        <v>126.35</v>
      </c>
      <c r="C63" s="40" t="s">
        <v>39</v>
      </c>
      <c r="D63" s="41">
        <v>0.3</v>
      </c>
    </row>
    <row r="64" spans="1:4" s="42" customFormat="1" ht="15.75" thickBot="1">
      <c r="A64" s="40" t="s">
        <v>58</v>
      </c>
      <c r="B64" s="41">
        <v>1949.46</v>
      </c>
      <c r="C64" s="40" t="s">
        <v>42</v>
      </c>
      <c r="D64" s="41">
        <v>6</v>
      </c>
    </row>
    <row r="65" spans="1:4" s="42" customFormat="1" ht="15.75" thickBot="1">
      <c r="A65" s="40" t="s">
        <v>109</v>
      </c>
      <c r="B65" s="41">
        <v>3118.5</v>
      </c>
      <c r="C65" s="40" t="s">
        <v>39</v>
      </c>
      <c r="D65" s="41">
        <v>34650</v>
      </c>
    </row>
    <row r="66" spans="1:4" s="42" customFormat="1" ht="15.75" thickBot="1">
      <c r="A66" s="40" t="s">
        <v>110</v>
      </c>
      <c r="B66" s="41">
        <v>3118.5</v>
      </c>
      <c r="C66" s="40" t="s">
        <v>39</v>
      </c>
      <c r="D66" s="41">
        <v>34650</v>
      </c>
    </row>
    <row r="67" spans="1:4" s="42" customFormat="1" ht="15.75" thickBot="1">
      <c r="A67" s="40" t="s">
        <v>111</v>
      </c>
      <c r="B67" s="41">
        <v>13167</v>
      </c>
      <c r="C67" s="40" t="s">
        <v>39</v>
      </c>
      <c r="D67" s="41">
        <v>34650</v>
      </c>
    </row>
    <row r="68" spans="1:4" s="42" customFormat="1" ht="15.75" thickBot="1">
      <c r="A68" s="40" t="s">
        <v>112</v>
      </c>
      <c r="B68" s="41">
        <v>15939</v>
      </c>
      <c r="C68" s="40" t="s">
        <v>39</v>
      </c>
      <c r="D68" s="41">
        <v>34650</v>
      </c>
    </row>
    <row r="69" spans="1:4" s="42" customFormat="1" ht="15.75" thickBot="1">
      <c r="A69" s="40" t="s">
        <v>113</v>
      </c>
      <c r="B69" s="41">
        <v>5282.98</v>
      </c>
      <c r="C69" s="40" t="s">
        <v>42</v>
      </c>
      <c r="D69" s="41">
        <v>2</v>
      </c>
    </row>
    <row r="70" spans="1:4" ht="15.75" thickBot="1">
      <c r="A70" s="37"/>
      <c r="B70" s="39">
        <f>SUM(B6:B69)</f>
        <v>1176945.32</v>
      </c>
      <c r="C70" s="37"/>
      <c r="D70" s="38"/>
    </row>
    <row r="72" spans="1:4">
      <c r="B72" s="44"/>
    </row>
  </sheetData>
  <autoFilter ref="A3:E6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3"/>
  <sheetViews>
    <sheetView topLeftCell="A52" workbookViewId="0">
      <selection activeCell="E71" sqref="E71"/>
    </sheetView>
  </sheetViews>
  <sheetFormatPr defaultRowHeight="1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>
      <c r="A2" s="31" t="s">
        <v>60</v>
      </c>
    </row>
    <row r="3" spans="1:4">
      <c r="A3" s="31" t="s">
        <v>31</v>
      </c>
    </row>
    <row r="4" spans="1:4" ht="15.75" thickBot="1"/>
    <row r="5" spans="1:4" ht="15.75" thickBot="1">
      <c r="A5" s="36" t="s">
        <v>32</v>
      </c>
      <c r="B5" s="36" t="s">
        <v>33</v>
      </c>
      <c r="C5" s="36" t="s">
        <v>34</v>
      </c>
      <c r="D5" s="36" t="s">
        <v>35</v>
      </c>
    </row>
    <row r="6" spans="1:4" ht="15.75" thickBot="1">
      <c r="A6" s="37" t="s">
        <v>61</v>
      </c>
      <c r="B6" s="45">
        <v>15520.8</v>
      </c>
      <c r="C6" s="37" t="s">
        <v>36</v>
      </c>
      <c r="D6" s="45">
        <v>240</v>
      </c>
    </row>
    <row r="7" spans="1:4" ht="15.75" thickBot="1">
      <c r="A7" s="37" t="s">
        <v>37</v>
      </c>
      <c r="B7" s="45">
        <v>19283.099999999999</v>
      </c>
      <c r="C7" s="37" t="s">
        <v>38</v>
      </c>
      <c r="D7" s="45">
        <v>34</v>
      </c>
    </row>
    <row r="8" spans="1:4" ht="15.75" thickBot="1">
      <c r="A8" s="37" t="s">
        <v>37</v>
      </c>
      <c r="B8" s="45">
        <v>2268.6</v>
      </c>
      <c r="C8" s="37" t="s">
        <v>38</v>
      </c>
      <c r="D8" s="45">
        <v>4</v>
      </c>
    </row>
    <row r="9" spans="1:4" ht="15.75" thickBot="1">
      <c r="A9" s="37" t="s">
        <v>62</v>
      </c>
      <c r="B9" s="45">
        <v>3465</v>
      </c>
      <c r="C9" s="37" t="s">
        <v>39</v>
      </c>
      <c r="D9" s="45">
        <v>34650</v>
      </c>
    </row>
    <row r="10" spans="1:4" ht="15.75" thickBot="1">
      <c r="A10" s="37" t="s">
        <v>63</v>
      </c>
      <c r="B10" s="45">
        <v>3118.5</v>
      </c>
      <c r="C10" s="37" t="s">
        <v>39</v>
      </c>
      <c r="D10" s="45">
        <v>34650</v>
      </c>
    </row>
    <row r="11" spans="1:4" ht="15.75" thickBot="1">
      <c r="A11" s="37" t="s">
        <v>40</v>
      </c>
      <c r="B11" s="45">
        <v>2502.6</v>
      </c>
      <c r="C11" s="37" t="s">
        <v>39</v>
      </c>
      <c r="D11" s="45">
        <v>860</v>
      </c>
    </row>
    <row r="12" spans="1:4" ht="15.75" thickBot="1">
      <c r="A12" s="37" t="s">
        <v>41</v>
      </c>
      <c r="B12" s="45">
        <v>3334</v>
      </c>
      <c r="C12" s="37" t="s">
        <v>42</v>
      </c>
      <c r="D12" s="45">
        <v>20</v>
      </c>
    </row>
    <row r="13" spans="1:4" ht="15.75" thickBot="1">
      <c r="A13" s="37" t="s">
        <v>64</v>
      </c>
      <c r="B13" s="45">
        <v>2305.5</v>
      </c>
      <c r="C13" s="37" t="s">
        <v>39</v>
      </c>
      <c r="D13" s="45">
        <v>1537</v>
      </c>
    </row>
    <row r="14" spans="1:4" ht="15.75" thickBot="1">
      <c r="A14" s="37" t="s">
        <v>43</v>
      </c>
      <c r="B14" s="45">
        <v>3655.5</v>
      </c>
      <c r="C14" s="37" t="s">
        <v>39</v>
      </c>
      <c r="D14" s="45">
        <v>2437</v>
      </c>
    </row>
    <row r="15" spans="1:4" ht="15.75" thickBot="1">
      <c r="A15" s="37" t="s">
        <v>65</v>
      </c>
      <c r="B15" s="45">
        <v>1958.75</v>
      </c>
      <c r="C15" s="37" t="s">
        <v>66</v>
      </c>
      <c r="D15" s="45">
        <v>0.63</v>
      </c>
    </row>
    <row r="16" spans="1:4" ht="15.75" thickBot="1">
      <c r="A16" s="37" t="s">
        <v>44</v>
      </c>
      <c r="B16" s="45">
        <v>12949.76</v>
      </c>
      <c r="C16" s="37" t="s">
        <v>45</v>
      </c>
      <c r="D16" s="45">
        <v>16</v>
      </c>
    </row>
    <row r="17" spans="1:4" ht="15.75" thickBot="1">
      <c r="A17" s="37" t="s">
        <v>67</v>
      </c>
      <c r="B17" s="45">
        <v>736.57</v>
      </c>
      <c r="C17" s="37" t="s">
        <v>42</v>
      </c>
      <c r="D17" s="45">
        <v>1</v>
      </c>
    </row>
    <row r="18" spans="1:4" ht="15.75" thickBot="1">
      <c r="A18" s="37" t="s">
        <v>68</v>
      </c>
      <c r="B18" s="45">
        <v>2851.14</v>
      </c>
      <c r="C18" s="37" t="s">
        <v>42</v>
      </c>
      <c r="D18" s="45">
        <v>3</v>
      </c>
    </row>
    <row r="19" spans="1:4" ht="15.75" thickBot="1">
      <c r="A19" s="37" t="s">
        <v>69</v>
      </c>
      <c r="B19" s="45">
        <v>79146</v>
      </c>
      <c r="C19" s="37" t="s">
        <v>45</v>
      </c>
      <c r="D19" s="45">
        <v>1</v>
      </c>
    </row>
    <row r="20" spans="1:4" ht="15.75" thickBot="1">
      <c r="A20" s="37" t="s">
        <v>70</v>
      </c>
      <c r="B20" s="45">
        <v>186.91</v>
      </c>
      <c r="C20" s="37" t="s">
        <v>42</v>
      </c>
      <c r="D20" s="45">
        <v>1</v>
      </c>
    </row>
    <row r="21" spans="1:4" ht="15.75" thickBot="1">
      <c r="A21" s="37" t="s">
        <v>47</v>
      </c>
      <c r="B21" s="45">
        <v>464.72</v>
      </c>
      <c r="C21" s="37" t="s">
        <v>42</v>
      </c>
      <c r="D21" s="45">
        <v>2</v>
      </c>
    </row>
    <row r="22" spans="1:4" ht="15.75" thickBot="1">
      <c r="A22" s="37" t="s">
        <v>71</v>
      </c>
      <c r="B22" s="45">
        <v>3718.85</v>
      </c>
      <c r="C22" s="37" t="s">
        <v>39</v>
      </c>
      <c r="D22" s="45">
        <v>16.8</v>
      </c>
    </row>
    <row r="23" spans="1:4" ht="15.75" thickBot="1">
      <c r="A23" s="37" t="s">
        <v>72</v>
      </c>
      <c r="B23" s="45">
        <v>2133.12</v>
      </c>
      <c r="C23" s="37" t="s">
        <v>42</v>
      </c>
      <c r="D23" s="45">
        <v>2</v>
      </c>
    </row>
    <row r="24" spans="1:4" ht="15.75" thickBot="1">
      <c r="A24" s="37" t="s">
        <v>73</v>
      </c>
      <c r="B24" s="45">
        <v>1333.52</v>
      </c>
      <c r="C24" s="37" t="s">
        <v>42</v>
      </c>
      <c r="D24" s="45">
        <v>4</v>
      </c>
    </row>
    <row r="25" spans="1:4" ht="15.75" thickBot="1">
      <c r="A25" s="37" t="s">
        <v>74</v>
      </c>
      <c r="B25" s="45">
        <v>589.04999999999995</v>
      </c>
      <c r="C25" s="37" t="s">
        <v>39</v>
      </c>
      <c r="D25" s="45">
        <v>34650</v>
      </c>
    </row>
    <row r="26" spans="1:4" ht="15.75" thickBot="1">
      <c r="A26" s="37" t="s">
        <v>75</v>
      </c>
      <c r="B26" s="45">
        <v>589.04999999999995</v>
      </c>
      <c r="C26" s="37" t="s">
        <v>39</v>
      </c>
      <c r="D26" s="45">
        <v>34650</v>
      </c>
    </row>
    <row r="27" spans="1:4" ht="15.75" thickBot="1">
      <c r="A27" s="37" t="s">
        <v>76</v>
      </c>
      <c r="B27" s="45">
        <v>7247.17</v>
      </c>
      <c r="C27" s="37" t="s">
        <v>77</v>
      </c>
      <c r="D27" s="45">
        <v>19</v>
      </c>
    </row>
    <row r="28" spans="1:4" ht="15.75" thickBot="1">
      <c r="A28" s="37" t="s">
        <v>78</v>
      </c>
      <c r="B28" s="45">
        <v>1117.43</v>
      </c>
      <c r="C28" s="37" t="s">
        <v>42</v>
      </c>
      <c r="D28" s="45">
        <v>1</v>
      </c>
    </row>
    <row r="29" spans="1:4" ht="15.75" thickBot="1">
      <c r="A29" s="37" t="s">
        <v>49</v>
      </c>
      <c r="B29" s="45">
        <v>836.16</v>
      </c>
      <c r="C29" s="37" t="s">
        <v>46</v>
      </c>
      <c r="D29" s="45">
        <v>6</v>
      </c>
    </row>
    <row r="30" spans="1:4" ht="15.75" thickBot="1">
      <c r="A30" s="37" t="s">
        <v>79</v>
      </c>
      <c r="B30" s="45">
        <v>180131</v>
      </c>
      <c r="C30" s="37" t="s">
        <v>77</v>
      </c>
      <c r="D30" s="45">
        <v>1</v>
      </c>
    </row>
    <row r="31" spans="1:4" ht="15.75" thickBot="1">
      <c r="A31" s="37" t="s">
        <v>50</v>
      </c>
      <c r="B31" s="45">
        <v>1394.16</v>
      </c>
      <c r="C31" s="37" t="s">
        <v>42</v>
      </c>
      <c r="D31" s="45">
        <v>6</v>
      </c>
    </row>
    <row r="32" spans="1:4" ht="15.75" thickBot="1">
      <c r="A32" s="37" t="s">
        <v>81</v>
      </c>
      <c r="B32" s="45">
        <v>1102.08</v>
      </c>
      <c r="C32" s="37" t="s">
        <v>46</v>
      </c>
      <c r="D32" s="45">
        <v>4</v>
      </c>
    </row>
    <row r="33" spans="1:4" ht="15.75" thickBot="1">
      <c r="A33" s="37" t="s">
        <v>82</v>
      </c>
      <c r="B33" s="45">
        <v>327</v>
      </c>
      <c r="C33" s="37" t="s">
        <v>83</v>
      </c>
      <c r="D33" s="45">
        <v>2</v>
      </c>
    </row>
    <row r="34" spans="1:4" ht="15.75" thickBot="1">
      <c r="A34" s="37" t="s">
        <v>84</v>
      </c>
      <c r="B34" s="45">
        <v>435.01</v>
      </c>
      <c r="C34" s="37" t="s">
        <v>42</v>
      </c>
      <c r="D34" s="45">
        <v>1</v>
      </c>
    </row>
    <row r="35" spans="1:4" ht="15.75" thickBot="1">
      <c r="A35" s="37" t="s">
        <v>85</v>
      </c>
      <c r="B35" s="45">
        <v>1040.73</v>
      </c>
      <c r="C35" s="37" t="s">
        <v>42</v>
      </c>
      <c r="D35" s="45">
        <v>3</v>
      </c>
    </row>
    <row r="36" spans="1:4" ht="15.75" thickBot="1">
      <c r="A36" s="37" t="s">
        <v>51</v>
      </c>
      <c r="B36" s="45">
        <v>473.33</v>
      </c>
      <c r="C36" s="37" t="s">
        <v>39</v>
      </c>
      <c r="D36" s="45">
        <v>3.8</v>
      </c>
    </row>
    <row r="37" spans="1:4" ht="15.75" thickBot="1">
      <c r="A37" s="37" t="s">
        <v>86</v>
      </c>
      <c r="B37" s="45">
        <v>372.64</v>
      </c>
      <c r="C37" s="37" t="s">
        <v>87</v>
      </c>
      <c r="D37" s="45">
        <v>1</v>
      </c>
    </row>
    <row r="38" spans="1:4" ht="15.75" thickBot="1">
      <c r="A38" s="37" t="s">
        <v>88</v>
      </c>
      <c r="B38" s="45">
        <v>10417.5</v>
      </c>
      <c r="C38" s="37" t="s">
        <v>45</v>
      </c>
      <c r="D38" s="45">
        <v>15</v>
      </c>
    </row>
    <row r="39" spans="1:4" ht="15.75" thickBot="1">
      <c r="A39" s="37" t="s">
        <v>52</v>
      </c>
      <c r="B39" s="45">
        <v>609.99</v>
      </c>
      <c r="C39" s="37" t="s">
        <v>42</v>
      </c>
      <c r="D39" s="45">
        <v>1</v>
      </c>
    </row>
    <row r="40" spans="1:4" ht="15.75" thickBot="1">
      <c r="A40" s="37" t="s">
        <v>53</v>
      </c>
      <c r="B40" s="45">
        <v>954.41</v>
      </c>
      <c r="C40" s="37" t="s">
        <v>42</v>
      </c>
      <c r="D40" s="45">
        <v>1</v>
      </c>
    </row>
    <row r="41" spans="1:4" ht="15.75" thickBot="1">
      <c r="A41" s="37" t="s">
        <v>89</v>
      </c>
      <c r="B41" s="45">
        <v>32726.400000000001</v>
      </c>
      <c r="C41" s="37" t="s">
        <v>42</v>
      </c>
      <c r="D41" s="45">
        <v>7</v>
      </c>
    </row>
    <row r="42" spans="1:4" ht="15.75" thickBot="1">
      <c r="A42" s="37" t="s">
        <v>90</v>
      </c>
      <c r="B42" s="45">
        <v>2004.24</v>
      </c>
      <c r="C42" s="37" t="s">
        <v>42</v>
      </c>
      <c r="D42" s="45">
        <v>4</v>
      </c>
    </row>
    <row r="43" spans="1:4" ht="15.75" thickBot="1">
      <c r="A43" s="37" t="s">
        <v>91</v>
      </c>
      <c r="B43" s="45">
        <v>2584.66</v>
      </c>
      <c r="C43" s="37" t="s">
        <v>42</v>
      </c>
      <c r="D43" s="45">
        <v>2</v>
      </c>
    </row>
    <row r="44" spans="1:4" ht="15.75" thickBot="1">
      <c r="A44" s="37" t="s">
        <v>54</v>
      </c>
      <c r="B44" s="45">
        <v>2105.6</v>
      </c>
      <c r="C44" s="37" t="s">
        <v>46</v>
      </c>
      <c r="D44" s="45">
        <v>1.4</v>
      </c>
    </row>
    <row r="45" spans="1:4" ht="15.75" thickBot="1">
      <c r="A45" s="37" t="s">
        <v>55</v>
      </c>
      <c r="B45" s="45">
        <v>4285.26</v>
      </c>
      <c r="C45" s="37" t="s">
        <v>42</v>
      </c>
      <c r="D45" s="45">
        <v>4.5999999999999996</v>
      </c>
    </row>
    <row r="46" spans="1:4" ht="15.75" thickBot="1">
      <c r="A46" s="37" t="s">
        <v>92</v>
      </c>
      <c r="B46" s="45">
        <v>267.60000000000002</v>
      </c>
      <c r="C46" s="37" t="s">
        <v>46</v>
      </c>
      <c r="D46" s="45">
        <v>0.4</v>
      </c>
    </row>
    <row r="47" spans="1:4" ht="15.75" thickBot="1">
      <c r="A47" s="37" t="s">
        <v>93</v>
      </c>
      <c r="B47" s="45">
        <v>18084</v>
      </c>
      <c r="C47" s="37" t="s">
        <v>46</v>
      </c>
      <c r="D47" s="45">
        <v>16.5</v>
      </c>
    </row>
    <row r="48" spans="1:4" ht="15.75" thickBot="1">
      <c r="A48" s="37" t="s">
        <v>94</v>
      </c>
      <c r="B48" s="45">
        <v>31185</v>
      </c>
      <c r="C48" s="37" t="s">
        <v>46</v>
      </c>
      <c r="D48" s="45">
        <v>34650</v>
      </c>
    </row>
    <row r="49" spans="1:4" ht="15.75" thickBot="1">
      <c r="A49" s="37" t="s">
        <v>95</v>
      </c>
      <c r="B49" s="45">
        <v>33264</v>
      </c>
      <c r="C49" s="37" t="s">
        <v>39</v>
      </c>
      <c r="D49" s="45">
        <v>34650</v>
      </c>
    </row>
    <row r="50" spans="1:4" ht="15.75" thickBot="1">
      <c r="A50" s="37" t="s">
        <v>96</v>
      </c>
      <c r="B50" s="45">
        <v>7969.5</v>
      </c>
      <c r="C50" s="37" t="s">
        <v>39</v>
      </c>
      <c r="D50" s="45">
        <v>34650</v>
      </c>
    </row>
    <row r="51" spans="1:4" ht="15.75" thickBot="1">
      <c r="A51" s="37" t="s">
        <v>97</v>
      </c>
      <c r="B51" s="45">
        <v>8662.5</v>
      </c>
      <c r="C51" s="37" t="s">
        <v>39</v>
      </c>
      <c r="D51" s="45">
        <v>34650</v>
      </c>
    </row>
    <row r="52" spans="1:4" ht="15.75" thickBot="1">
      <c r="A52" s="37" t="s">
        <v>98</v>
      </c>
      <c r="B52" s="45">
        <v>57519.5</v>
      </c>
      <c r="C52" s="37" t="s">
        <v>39</v>
      </c>
      <c r="D52" s="45">
        <v>34650.300000000003</v>
      </c>
    </row>
    <row r="53" spans="1:4" ht="15.75" thickBot="1">
      <c r="A53" s="37" t="s">
        <v>99</v>
      </c>
      <c r="B53" s="45">
        <v>60348.56</v>
      </c>
      <c r="C53" s="37" t="s">
        <v>39</v>
      </c>
      <c r="D53" s="45">
        <v>31762.400000000001</v>
      </c>
    </row>
    <row r="54" spans="1:4" ht="15.75" thickBot="1">
      <c r="A54" s="37" t="s">
        <v>100</v>
      </c>
      <c r="B54" s="45">
        <v>84893.23</v>
      </c>
      <c r="C54" s="37" t="s">
        <v>39</v>
      </c>
      <c r="D54" s="45">
        <v>34650.300000000003</v>
      </c>
    </row>
    <row r="55" spans="1:4" ht="15.75" thickBot="1">
      <c r="A55" s="37" t="s">
        <v>101</v>
      </c>
      <c r="B55" s="45">
        <v>87876.800000000003</v>
      </c>
      <c r="C55" s="37" t="s">
        <v>39</v>
      </c>
      <c r="D55" s="45">
        <v>31955.200000000001</v>
      </c>
    </row>
    <row r="56" spans="1:4" ht="15.75" thickBot="1">
      <c r="A56" s="37" t="s">
        <v>102</v>
      </c>
      <c r="B56" s="45">
        <v>136867.5</v>
      </c>
      <c r="C56" s="37" t="s">
        <v>46</v>
      </c>
      <c r="D56" s="45">
        <v>34650</v>
      </c>
    </row>
    <row r="57" spans="1:4" ht="15.75" thickBot="1">
      <c r="A57" s="37" t="s">
        <v>103</v>
      </c>
      <c r="B57" s="45">
        <v>142758</v>
      </c>
      <c r="C57" s="37" t="s">
        <v>39</v>
      </c>
      <c r="D57" s="45">
        <v>34650</v>
      </c>
    </row>
    <row r="58" spans="1:4" ht="15.75" thickBot="1">
      <c r="A58" s="37" t="s">
        <v>56</v>
      </c>
      <c r="B58" s="45">
        <v>3098.55</v>
      </c>
      <c r="C58" s="37" t="s">
        <v>104</v>
      </c>
      <c r="D58" s="45">
        <v>3</v>
      </c>
    </row>
    <row r="59" spans="1:4" ht="15.75" thickBot="1">
      <c r="A59" s="37" t="s">
        <v>105</v>
      </c>
      <c r="B59" s="45">
        <v>5212.74</v>
      </c>
      <c r="C59" s="37" t="s">
        <v>106</v>
      </c>
      <c r="D59" s="45">
        <v>1</v>
      </c>
    </row>
    <row r="60" spans="1:4" ht="15.75" thickBot="1">
      <c r="A60" s="37" t="s">
        <v>57</v>
      </c>
      <c r="B60" s="45">
        <v>342.68</v>
      </c>
      <c r="C60" s="37" t="s">
        <v>42</v>
      </c>
      <c r="D60" s="45">
        <v>2</v>
      </c>
    </row>
    <row r="61" spans="1:4" ht="15.75" thickBot="1">
      <c r="A61" s="37" t="s">
        <v>107</v>
      </c>
      <c r="B61" s="45">
        <v>17617.560000000001</v>
      </c>
      <c r="C61" s="37" t="s">
        <v>42</v>
      </c>
      <c r="D61" s="45">
        <v>1</v>
      </c>
    </row>
    <row r="62" spans="1:4" ht="15.75" thickBot="1">
      <c r="A62" s="37" t="s">
        <v>108</v>
      </c>
      <c r="B62" s="45">
        <v>126.35</v>
      </c>
      <c r="C62" s="37" t="s">
        <v>39</v>
      </c>
      <c r="D62" s="45">
        <v>0.3</v>
      </c>
    </row>
    <row r="63" spans="1:4" ht="15.75" thickBot="1">
      <c r="A63" s="37" t="s">
        <v>58</v>
      </c>
      <c r="B63" s="45">
        <v>1949.46</v>
      </c>
      <c r="C63" s="37" t="s">
        <v>42</v>
      </c>
      <c r="D63" s="45">
        <v>6</v>
      </c>
    </row>
    <row r="64" spans="1:4" ht="15.75" thickBot="1">
      <c r="A64" s="37" t="s">
        <v>109</v>
      </c>
      <c r="B64" s="45">
        <v>3118.5</v>
      </c>
      <c r="C64" s="37" t="s">
        <v>39</v>
      </c>
      <c r="D64" s="45">
        <v>34650</v>
      </c>
    </row>
    <row r="65" spans="1:4" ht="15.75" thickBot="1">
      <c r="A65" s="37" t="s">
        <v>110</v>
      </c>
      <c r="B65" s="45">
        <v>3118.5</v>
      </c>
      <c r="C65" s="37" t="s">
        <v>39</v>
      </c>
      <c r="D65" s="45">
        <v>34650</v>
      </c>
    </row>
    <row r="66" spans="1:4" ht="15.75" thickBot="1">
      <c r="A66" s="37" t="s">
        <v>111</v>
      </c>
      <c r="B66" s="45">
        <v>13167</v>
      </c>
      <c r="C66" s="37" t="s">
        <v>39</v>
      </c>
      <c r="D66" s="45">
        <v>34650</v>
      </c>
    </row>
    <row r="67" spans="1:4" ht="15.75" thickBot="1">
      <c r="A67" s="37" t="s">
        <v>112</v>
      </c>
      <c r="B67" s="45">
        <v>15939</v>
      </c>
      <c r="C67" s="37" t="s">
        <v>39</v>
      </c>
      <c r="D67" s="45">
        <v>34650</v>
      </c>
    </row>
    <row r="68" spans="1:4" ht="15.75" thickBot="1">
      <c r="A68" s="37" t="s">
        <v>113</v>
      </c>
      <c r="B68" s="45">
        <v>5282.98</v>
      </c>
      <c r="C68" s="37" t="s">
        <v>42</v>
      </c>
      <c r="D68" s="45">
        <v>2</v>
      </c>
    </row>
    <row r="69" spans="1:4" ht="15.75" thickBot="1">
      <c r="A69" s="37"/>
      <c r="B69" s="46">
        <f>SUM(B6:B68)</f>
        <v>1150945.32</v>
      </c>
      <c r="C69" s="37"/>
      <c r="D69" s="45"/>
    </row>
    <row r="71" spans="1:4">
      <c r="B71" s="31">
        <v>1176945.3199999998</v>
      </c>
      <c r="C71" s="31">
        <v>1150945.3199999998</v>
      </c>
    </row>
    <row r="73" spans="1:4">
      <c r="B73" s="47">
        <f>B71-B69</f>
        <v>25999.999999999767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4</vt:lpstr>
      <vt:lpstr>Работы 2020 </vt:lpstr>
      <vt:lpstr>Справка</vt:lpstr>
      <vt:lpstr>'Гагарина, д. 4'!Область_печати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2018-04-10T02:03:40Z</cp:lastPrinted>
  <dcterms:created xsi:type="dcterms:W3CDTF">2016-03-18T02:51:51Z</dcterms:created>
  <dcterms:modified xsi:type="dcterms:W3CDTF">2021-03-10T01:50:42Z</dcterms:modified>
</cp:coreProperties>
</file>