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5855" windowHeight="10680"/>
  </bookViews>
  <sheets>
    <sheet name="1-я Забайкальская д. 4" sheetId="1" r:id="rId1"/>
    <sheet name="Работы 2019 " sheetId="5" r:id="rId2"/>
    <sheet name="Справка" sheetId="6" r:id="rId3"/>
  </sheets>
  <definedNames>
    <definedName name="_xlnm._FilterDatabase" localSheetId="1" hidden="1">'Работы 2019 '!$A$3:$E$18</definedName>
    <definedName name="_xlnm.Print_Area" localSheetId="0">'1-я Забайкальская д. 4'!$A$1:$D$45</definedName>
  </definedNames>
  <calcPr calcId="144525" calcMode="manual"/>
</workbook>
</file>

<file path=xl/calcChain.xml><?xml version="1.0" encoding="utf-8"?>
<calcChain xmlns="http://schemas.openxmlformats.org/spreadsheetml/2006/main">
  <c r="B43" i="1" l="1"/>
  <c r="B44" i="1" l="1"/>
  <c r="B9" i="1" l="1"/>
  <c r="B8" i="1"/>
  <c r="B24" i="1"/>
  <c r="B16" i="1"/>
  <c r="B37" i="1"/>
  <c r="B19" i="1"/>
  <c r="B11" i="1" l="1"/>
  <c r="B13" i="1"/>
  <c r="B33" i="1"/>
  <c r="B42" i="1" l="1"/>
  <c r="B45" i="1" l="1"/>
  <c r="H42" i="1"/>
</calcChain>
</file>

<file path=xl/sharedStrings.xml><?xml version="1.0" encoding="utf-8"?>
<sst xmlns="http://schemas.openxmlformats.org/spreadsheetml/2006/main" count="188" uniqueCount="91">
  <si>
    <t>Ед.изм.</t>
  </si>
  <si>
    <t>Количество работ (ед.)</t>
  </si>
  <si>
    <t>Наименование работ (услуг)</t>
  </si>
  <si>
    <t>сантехника</t>
  </si>
  <si>
    <t>м2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</si>
  <si>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</si>
  <si>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</si>
  <si>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</si>
  <si>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</si>
  <si>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</si>
  <si>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</si>
  <si>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</si>
  <si>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</si>
  <si>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</si>
  <si>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</si>
  <si>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</si>
  <si>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</si>
  <si>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</si>
  <si>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</si>
  <si>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</si>
  <si>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</si>
  <si>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</si>
  <si>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</si>
  <si>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</si>
  <si>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</si>
  <si>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</si>
  <si>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Адрес: ул. 1-я Забайкальская, д. 4</t>
  </si>
  <si>
    <t>Общий итог</t>
  </si>
  <si>
    <t>Кол-во</t>
  </si>
  <si>
    <t>Ед.изм</t>
  </si>
  <si>
    <t>Сумма</t>
  </si>
  <si>
    <t>Наименование работ</t>
  </si>
  <si>
    <t xml:space="preserve">По адресу 1-я ЗАБАЙКАЛЬСКАЯ ул. д.4                                    </t>
  </si>
  <si>
    <t>Доходы по дому:</t>
  </si>
  <si>
    <t xml:space="preserve">Накопительная по работам за период c  01.01.2019 по  31.12.2019 г.                                                                                   </t>
  </si>
  <si>
    <t>Вывоз ТКО 1,2 кв. 2019 г. к=0,6;0,8;0,85;0,9;1</t>
  </si>
  <si>
    <t>Вывоз ТКО 3,4 кв. 2019 г. к=0,6;0,8;0,85;0,9;1</t>
  </si>
  <si>
    <t>Выезд а/машины по заявке</t>
  </si>
  <si>
    <t>выезд</t>
  </si>
  <si>
    <t>Исполнение заявок не связаных с ремонтом (проверка эл.счетчи</t>
  </si>
  <si>
    <t>шт.</t>
  </si>
  <si>
    <t>Организация мест накоп.ртуть сод-х ламп 3,4 кв. 2019г. К=0,6</t>
  </si>
  <si>
    <t>Содержание ДРС 1,2 кв.2019 г. К=0,6</t>
  </si>
  <si>
    <t>Содержание ДРС 3,4 кв. 2019 г.коэф. 0,6</t>
  </si>
  <si>
    <t>Уборка МОП 1,2 кв. 2019 г. К=0,6</t>
  </si>
  <si>
    <t>Уборка МОП 3,4 кв. 2019 г. К=0,6</t>
  </si>
  <si>
    <t>Уборка придомовой территории 1,2 кв. 2019 г. к=0,6</t>
  </si>
  <si>
    <t>Уборка придомовой территории 3,4 кв. 2019 г. к=0,6</t>
  </si>
  <si>
    <t>Управление жилым фондом 1,2 кв. 2019г. К=0,6;0,8;0,85;0,9;1</t>
  </si>
  <si>
    <t>Управление жилым фондом 3,4 кв. 2019г. К=0,6;0,8;0,85;0,9;1</t>
  </si>
  <si>
    <t>осмотр подвала</t>
  </si>
  <si>
    <t>раз</t>
  </si>
  <si>
    <t>Справка об уровне сбора платы за жилое помещение по состоянию на 17.02.2020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</si>
  <si>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</si>
  <si>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</si>
  <si>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</si>
  <si>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</si>
  <si>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</si>
  <si>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</si>
  <si>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</si>
  <si>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</si>
  <si>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</si>
  <si>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2</t>
  </si>
  <si>
    <t>09</t>
  </si>
  <si>
    <t>1-я ЗАБАЙКАЛЬСКАЯ ул. д.4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</si>
  <si>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</si>
  <si>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</si>
  <si>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</si>
  <si>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</si>
  <si>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</si>
  <si>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</si>
  <si>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</si>
  <si>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</si>
  <si>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</si>
  <si>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</si>
  <si>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</si>
  <si>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</si>
  <si>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</si>
  <si>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</si>
  <si>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>№ раб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</si>
  <si>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</si>
  <si>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</si>
  <si>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</si>
  <si>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</si>
  <si>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</si>
  <si>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</si>
  <si>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</si>
  <si>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</si>
  <si>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</si>
  <si>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 xml:space="preserve">Конечное сальдо с учетом дебиторской задолженности (переплаты)  на 31.12.2019 г. 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</si>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</sst>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6" applyNumberFormat="0" applyAlignment="0" applyProtection="0"/>
    <xf numFmtId="0" fontId="22" fillId="2" borderId="6" applyNumberFormat="0" applyAlignment="0" applyProtection="0"/>
    <xf numFmtId="0" fontId="23" fillId="0" borderId="7" applyNumberFormat="0" applyFill="0" applyAlignment="0" applyProtection="0"/>
    <xf numFmtId="0" fontId="24" fillId="7" borderId="8" applyNumberFormat="0" applyAlignment="0" applyProtection="0"/>
    <xf numFmtId="0" fontId="25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6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2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6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9" fillId="0" borderId="0" xfId="0" applyFont="1" applyFill="1"/>
    <xf numFmtId="164" fontId="2" fillId="0" borderId="0" xfId="3" applyFont="1" applyFill="1" applyAlignment="1">
      <alignment vertical="center"/>
    </xf>
    <xf numFmtId="0" fontId="10" fillId="0" borderId="0" xfId="0" applyFont="1" applyFill="1"/>
    <xf numFmtId="0" fontId="11" fillId="0" borderId="2" xfId="1" applyFont="1" applyFill="1" applyBorder="1" applyAlignment="1">
      <alignment horizontal="center" vertical="center"/>
    </xf>
    <xf numFmtId="164" fontId="11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/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3" fillId="34" borderId="2" xfId="0" applyFont="1" applyFill="1" applyBorder="1"/>
    <xf numFmtId="4" fontId="0" fillId="0" borderId="2" xfId="0" applyNumberFormat="1" applyFill="1" applyBorder="1" applyAlignment="1">
      <alignment horizontal="right"/>
    </xf>
    <xf numFmtId="4" fontId="13" fillId="34" borderId="2" xfId="0" applyNumberFormat="1" applyFont="1" applyFill="1" applyBorder="1" applyAlignment="1">
      <alignment horizontal="center" vertical="center" wrapText="1"/>
    </xf>
    <xf numFmtId="4" fontId="6" fillId="0" borderId="2" xfId="3" applyNumberFormat="1" applyFont="1" applyFill="1" applyBorder="1" applyAlignment="1">
      <alignment horizontal="right" vertical="center"/>
    </xf>
    <xf numFmtId="0" fontId="13" fillId="34" borderId="2" xfId="0" applyFont="1" applyFill="1" applyBorder="1" applyAlignment="1">
      <alignment horizontal="center" vertical="center" wrapText="1"/>
    </xf>
    <xf numFmtId="4" fontId="12" fillId="0" borderId="2" xfId="3" applyNumberFormat="1" applyFont="1" applyFill="1" applyBorder="1" applyAlignment="1">
      <alignment horizontal="right" vertical="center" wrapText="1"/>
    </xf>
    <xf numFmtId="0" fontId="13" fillId="34" borderId="2" xfId="0" applyFont="1" applyFill="1" applyBorder="1" applyAlignment="1">
      <alignment horizontal="center"/>
    </xf>
    <xf numFmtId="4" fontId="11" fillId="0" borderId="2" xfId="3" applyNumberFormat="1" applyFont="1" applyFill="1" applyBorder="1" applyAlignment="1">
      <alignment horizontal="right" vertical="center" wrapText="1"/>
    </xf>
    <xf numFmtId="0" fontId="0" fillId="34" borderId="2" xfId="0" applyFill="1" applyBorder="1"/>
    <xf numFmtId="4" fontId="0" fillId="0" borderId="2" xfId="0" applyNumberFormat="1" applyFill="1" applyBorder="1"/>
    <xf numFmtId="0" fontId="0" fillId="34" borderId="2" xfId="0" applyFill="1" applyBorder="1" applyAlignment="1">
      <alignment horizontal="center"/>
    </xf>
    <xf numFmtId="4" fontId="6" fillId="0" borderId="2" xfId="3" applyNumberFormat="1" applyFont="1" applyFill="1" applyBorder="1" applyAlignment="1">
      <alignment horizontal="right"/>
    </xf>
    <xf numFmtId="4" fontId="0" fillId="34" borderId="2" xfId="0" applyNumberFormat="1" applyFill="1" applyBorder="1"/>
    <xf numFmtId="0" fontId="0" fillId="0" borderId="0" xfId="0"/>
    <xf numFmtId="0" fontId="29" fillId="33" borderId="11" xfId="0" applyNumberFormat="1" applyFont="1" applyFill="1" applyBorder="1" applyAlignment="1" applyProtection="1">
      <alignment horizontal="center" vertical="top" wrapText="1"/>
    </xf>
    <xf numFmtId="0" fontId="29" fillId="33" borderId="11" xfId="0" applyNumberFormat="1" applyFont="1" applyFill="1" applyBorder="1" applyAlignment="1" applyProtection="1">
      <alignment horizontal="left" vertical="center" wrapText="1"/>
    </xf>
    <xf numFmtId="0" fontId="29" fillId="33" borderId="12" xfId="0" applyNumberFormat="1" applyFont="1" applyFill="1" applyBorder="1" applyAlignment="1" applyProtection="1">
      <alignment horizontal="left" vertical="center" wrapText="1"/>
    </xf>
    <xf numFmtId="4" fontId="29" fillId="33" borderId="11" xfId="0" applyNumberFormat="1" applyFont="1" applyFill="1" applyBorder="1" applyAlignment="1" applyProtection="1">
      <alignment horizontal="center" vertical="top" wrapText="1"/>
    </xf>
    <xf numFmtId="2" fontId="29" fillId="33" borderId="11" xfId="0" applyNumberFormat="1" applyFont="1" applyFill="1" applyBorder="1" applyAlignment="1" applyProtection="1">
      <alignment horizontal="center" vertical="top" wrapText="1"/>
    </xf>
    <xf numFmtId="0" fontId="29" fillId="33" borderId="11" xfId="0" applyNumberFormat="1" applyFont="1" applyFill="1" applyBorder="1" applyAlignment="1" applyProtection="1">
      <alignment horizontal="center" vertical="center" wrapText="1"/>
    </xf>
    <xf numFmtId="4" fontId="29" fillId="33" borderId="11" xfId="0" applyNumberFormat="1" applyFont="1" applyFill="1" applyBorder="1" applyAlignment="1" applyProtection="1">
      <alignment horizontal="center" vertical="center" wrapText="1"/>
    </xf>
    <xf numFmtId="2" fontId="29" fillId="33" borderId="11" xfId="0" applyNumberFormat="1" applyFont="1" applyFill="1" applyBorder="1" applyAlignment="1" applyProtection="1">
      <alignment horizontal="center" vertical="center" wrapText="1"/>
    </xf>
    <xf numFmtId="164" fontId="4" fillId="0" borderId="2" xfId="3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29" fillId="33" borderId="12" xfId="0" applyNumberFormat="1" applyFont="1" applyFill="1" applyBorder="1" applyAlignment="1" applyProtection="1">
      <alignment horizontal="center" vertical="top" wrapText="1"/>
    </xf>
    <xf numFmtId="0" fontId="29" fillId="33" borderId="13" xfId="0" applyNumberFormat="1" applyFont="1" applyFill="1" applyBorder="1" applyAlignment="1" applyProtection="1">
      <alignment horizontal="center" vertical="top" wrapText="1"/>
    </xf>
    <xf numFmtId="0" fontId="28" fillId="33" borderId="0" xfId="0" applyNumberFormat="1" applyFont="1" applyFill="1" applyBorder="1" applyAlignment="1" applyProtection="1">
      <alignment horizontal="center" vertical="top" wrapText="1"/>
    </xf>
    <xf numFmtId="0" fontId="29" fillId="33" borderId="12" xfId="0" applyNumberFormat="1" applyFont="1" applyFill="1" applyBorder="1" applyAlignment="1" applyProtection="1">
      <alignment horizontal="center" vertical="center" wrapText="1"/>
    </xf>
    <xf numFmtId="0" fontId="29" fillId="33" borderId="13" xfId="0" applyNumberFormat="1" applyFont="1" applyFill="1" applyBorder="1" applyAlignment="1" applyProtection="1">
      <alignment horizontal="center" vertical="center" wrapText="1"/>
    </xf>
    <xf numFmtId="0" fontId="29" fillId="33" borderId="14" xfId="0" applyNumberFormat="1" applyFont="1" applyFill="1" applyBorder="1" applyAlignment="1" applyProtection="1">
      <alignment horizontal="left" vertical="center" wrapText="1"/>
    </xf>
    <xf numFmtId="0" fontId="29" fillId="33" borderId="13" xfId="0" applyNumberFormat="1" applyFont="1" applyFill="1" applyBorder="1" applyAlignment="1" applyProtection="1">
      <alignment horizontal="left" vertical="center" wrapText="1"/>
    </xf>
    <xf numFmtId="0" fontId="29" fillId="33" borderId="14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5"/>
  <sheetViews>
    <sheetView tabSelected="1" workbookViewId="0">
      <pane ySplit="3" topLeftCell="A4" activePane="bottomLeft" state="frozen"/>
      <selection pane="bottomLeft" activeCell="L5" sqref="L5"/>
    </sheetView>
  </sheetViews>
  <sheetFormatPr defaultRowHeight="15" x14ac:dyDescent="0.25"/>
  <cols>
    <col min="1" max="1" width="71.140625" style="5" customWidth="1"/>
    <col min="2" max="2" width="20.42578125" style="7" customWidth="1"/>
    <col min="3" max="3" width="12.140625" style="3" customWidth="1"/>
    <col min="4" max="4" width="18.42578125" style="2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s="6" customFormat="1" ht="42.75" customHeight="1" x14ac:dyDescent="0.25">
      <c r="A1" s="54" t="s">
        <v>5</v>
      </c>
      <c r="B1" s="54"/>
      <c r="C1" s="54"/>
      <c r="D1" s="54"/>
    </row>
    <row r="2" spans="1:4" s="8" customFormat="1" ht="15.75" x14ac:dyDescent="0.25">
      <c r="A2" s="23" t="s">
        <v>26</v>
      </c>
      <c r="B2" s="56" t="s">
        <v>80</v>
      </c>
      <c r="C2" s="56"/>
      <c r="D2" s="56"/>
    </row>
    <row r="3" spans="1:4" ht="64.5" customHeight="1" x14ac:dyDescent="0.25">
      <c r="A3" s="9" t="s">
        <v>2</v>
      </c>
      <c r="B3" s="10" t="s">
        <v>25</v>
      </c>
      <c r="C3" s="11" t="s">
        <v>0</v>
      </c>
      <c r="D3" s="52" t="s">
        <v>1</v>
      </c>
    </row>
    <row r="4" spans="1:4" x14ac:dyDescent="0.25">
      <c r="A4" s="13" t="s">
        <v>81</v>
      </c>
      <c r="B4" s="37">
        <v>-203582.34900000002</v>
      </c>
      <c r="C4" s="53" t="s">
        <v>90</v>
      </c>
      <c r="D4" s="12"/>
    </row>
    <row r="5" spans="1:4" x14ac:dyDescent="0.25">
      <c r="A5" s="57" t="s">
        <v>33</v>
      </c>
      <c r="B5" s="57"/>
      <c r="C5" s="57"/>
      <c r="D5" s="57"/>
    </row>
    <row r="6" spans="1:4" x14ac:dyDescent="0.25">
      <c r="A6" s="13" t="s">
        <v>82</v>
      </c>
      <c r="B6" s="37">
        <v>77690.48</v>
      </c>
      <c r="C6" s="53" t="s">
        <v>90</v>
      </c>
      <c r="D6" s="12"/>
    </row>
    <row r="7" spans="1:4" x14ac:dyDescent="0.25">
      <c r="A7" s="13" t="s">
        <v>83</v>
      </c>
      <c r="B7" s="37">
        <v>149989.06</v>
      </c>
      <c r="C7" s="53" t="s">
        <v>90</v>
      </c>
      <c r="D7" s="12"/>
    </row>
    <row r="8" spans="1:4" x14ac:dyDescent="0.25">
      <c r="A8" s="13" t="s">
        <v>84</v>
      </c>
      <c r="B8" s="37">
        <f>B7-B6</f>
        <v>72298.58</v>
      </c>
      <c r="C8" s="53" t="s">
        <v>90</v>
      </c>
      <c r="D8" s="12"/>
    </row>
    <row r="9" spans="1:4" x14ac:dyDescent="0.25">
      <c r="A9" s="14" t="s">
        <v>6</v>
      </c>
      <c r="B9" s="37">
        <f>B10</f>
        <v>0</v>
      </c>
      <c r="C9" s="53" t="s">
        <v>90</v>
      </c>
      <c r="D9" s="12"/>
    </row>
    <row r="10" spans="1:4" x14ac:dyDescent="0.25">
      <c r="A10" s="15" t="s">
        <v>7</v>
      </c>
      <c r="B10" s="35">
        <v>0</v>
      </c>
      <c r="C10" s="17" t="s">
        <v>90</v>
      </c>
      <c r="D10" s="12"/>
    </row>
    <row r="11" spans="1:4" x14ac:dyDescent="0.25">
      <c r="A11" s="16" t="s">
        <v>85</v>
      </c>
      <c r="B11" s="33">
        <f>B6+B9</f>
        <v>77690.48</v>
      </c>
      <c r="C11" s="53" t="s">
        <v>90</v>
      </c>
      <c r="D11" s="18"/>
    </row>
    <row r="12" spans="1:4" x14ac:dyDescent="0.25">
      <c r="A12" s="55" t="s">
        <v>8</v>
      </c>
      <c r="B12" s="55"/>
      <c r="C12" s="55"/>
      <c r="D12" s="55"/>
    </row>
    <row r="13" spans="1:4" x14ac:dyDescent="0.25">
      <c r="A13" s="19" t="s">
        <v>9</v>
      </c>
      <c r="B13" s="33">
        <f>B14+B15</f>
        <v>13054.57</v>
      </c>
      <c r="C13" s="53" t="s">
        <v>90</v>
      </c>
      <c r="D13" s="18"/>
    </row>
    <row r="14" spans="1:4" s="20" customFormat="1" x14ac:dyDescent="0.25">
      <c r="A14" s="24" t="s">
        <v>48</v>
      </c>
      <c r="B14" s="31">
        <v>6366.43</v>
      </c>
      <c r="C14" s="25" t="s">
        <v>4</v>
      </c>
      <c r="D14" s="25">
        <v>1693.2</v>
      </c>
    </row>
    <row r="15" spans="1:4" s="20" customFormat="1" x14ac:dyDescent="0.25">
      <c r="A15" s="24" t="s">
        <v>49</v>
      </c>
      <c r="B15" s="31">
        <v>6688.14</v>
      </c>
      <c r="C15" s="25" t="s">
        <v>4</v>
      </c>
      <c r="D15" s="25">
        <v>1693.2</v>
      </c>
    </row>
    <row r="16" spans="1:4" ht="28.5" x14ac:dyDescent="0.25">
      <c r="A16" s="19" t="s">
        <v>10</v>
      </c>
      <c r="B16" s="33">
        <f>SUM(B17:B18)</f>
        <v>2968.76</v>
      </c>
      <c r="C16" s="53" t="s">
        <v>90</v>
      </c>
      <c r="D16" s="18"/>
    </row>
    <row r="17" spans="1:5" s="20" customFormat="1" x14ac:dyDescent="0.25">
      <c r="A17" s="24" t="s">
        <v>44</v>
      </c>
      <c r="B17" s="31">
        <v>716.78</v>
      </c>
      <c r="C17" s="25" t="s">
        <v>4</v>
      </c>
      <c r="D17" s="25">
        <v>564.4</v>
      </c>
    </row>
    <row r="18" spans="1:5" s="20" customFormat="1" x14ac:dyDescent="0.25">
      <c r="A18" s="24" t="s">
        <v>45</v>
      </c>
      <c r="B18" s="31">
        <v>2251.98</v>
      </c>
      <c r="C18" s="25" t="s">
        <v>4</v>
      </c>
      <c r="D18" s="25">
        <v>1693.2</v>
      </c>
    </row>
    <row r="19" spans="1:5" x14ac:dyDescent="0.25">
      <c r="A19" s="19" t="s">
        <v>11</v>
      </c>
      <c r="B19" s="33">
        <f>B20+B21</f>
        <v>13560.32</v>
      </c>
      <c r="C19" s="53" t="s">
        <v>90</v>
      </c>
      <c r="D19" s="21"/>
    </row>
    <row r="20" spans="1:5" s="20" customFormat="1" x14ac:dyDescent="0.25">
      <c r="A20" s="24" t="s">
        <v>35</v>
      </c>
      <c r="B20" s="31">
        <v>6568.28</v>
      </c>
      <c r="C20" s="25" t="s">
        <v>12</v>
      </c>
      <c r="D20" s="25">
        <v>124</v>
      </c>
    </row>
    <row r="21" spans="1:5" s="20" customFormat="1" x14ac:dyDescent="0.25">
      <c r="A21" s="24" t="s">
        <v>36</v>
      </c>
      <c r="B21" s="31">
        <v>6992.04</v>
      </c>
      <c r="C21" s="25" t="s">
        <v>12</v>
      </c>
      <c r="D21" s="25">
        <v>132</v>
      </c>
    </row>
    <row r="22" spans="1:5" ht="28.5" x14ac:dyDescent="0.25">
      <c r="A22" s="19" t="s">
        <v>13</v>
      </c>
      <c r="B22" s="33">
        <v>0</v>
      </c>
      <c r="C22" s="53" t="s">
        <v>90</v>
      </c>
      <c r="D22" s="18"/>
    </row>
    <row r="23" spans="1:5" ht="42.75" x14ac:dyDescent="0.25">
      <c r="A23" s="19" t="s">
        <v>14</v>
      </c>
      <c r="B23" s="41">
        <v>0</v>
      </c>
      <c r="C23" s="53" t="s">
        <v>90</v>
      </c>
      <c r="D23" s="22"/>
    </row>
    <row r="24" spans="1:5" ht="42.75" x14ac:dyDescent="0.25">
      <c r="A24" s="19" t="s">
        <v>15</v>
      </c>
      <c r="B24" s="33">
        <f>SUM(B25:B27)</f>
        <v>987.03</v>
      </c>
      <c r="C24" s="53" t="s">
        <v>90</v>
      </c>
      <c r="D24" s="18"/>
      <c r="E24" s="4" t="s">
        <v>3</v>
      </c>
    </row>
    <row r="25" spans="1:5" s="20" customFormat="1" x14ac:dyDescent="0.25">
      <c r="A25" s="24" t="s">
        <v>37</v>
      </c>
      <c r="B25" s="31">
        <v>484.53</v>
      </c>
      <c r="C25" s="25" t="s">
        <v>38</v>
      </c>
      <c r="D25" s="25">
        <v>1</v>
      </c>
    </row>
    <row r="26" spans="1:5" s="20" customFormat="1" x14ac:dyDescent="0.25">
      <c r="A26" s="24" t="s">
        <v>39</v>
      </c>
      <c r="B26" s="31">
        <v>232.36</v>
      </c>
      <c r="C26" s="25" t="s">
        <v>40</v>
      </c>
      <c r="D26" s="25">
        <v>1</v>
      </c>
    </row>
    <row r="27" spans="1:5" s="20" customFormat="1" x14ac:dyDescent="0.25">
      <c r="A27" s="24" t="s">
        <v>50</v>
      </c>
      <c r="B27" s="31">
        <v>270.14</v>
      </c>
      <c r="C27" s="25" t="s">
        <v>51</v>
      </c>
      <c r="D27" s="25">
        <v>1</v>
      </c>
    </row>
    <row r="28" spans="1:5" ht="28.5" x14ac:dyDescent="0.25">
      <c r="A28" s="19" t="s">
        <v>16</v>
      </c>
      <c r="B28" s="33">
        <v>0</v>
      </c>
      <c r="C28" s="53" t="s">
        <v>90</v>
      </c>
      <c r="D28" s="18"/>
    </row>
    <row r="29" spans="1:5" ht="28.5" x14ac:dyDescent="0.25">
      <c r="A29" s="19" t="s">
        <v>17</v>
      </c>
      <c r="B29" s="33">
        <v>0</v>
      </c>
      <c r="C29" s="53" t="s">
        <v>90</v>
      </c>
      <c r="D29" s="18"/>
    </row>
    <row r="30" spans="1:5" x14ac:dyDescent="0.25">
      <c r="A30" s="19" t="s">
        <v>18</v>
      </c>
      <c r="B30" s="33">
        <v>0</v>
      </c>
      <c r="C30" s="53" t="s">
        <v>90</v>
      </c>
      <c r="D30" s="18"/>
    </row>
    <row r="31" spans="1:5" ht="28.5" x14ac:dyDescent="0.25">
      <c r="A31" s="19" t="s">
        <v>19</v>
      </c>
      <c r="B31" s="33">
        <v>0</v>
      </c>
      <c r="C31" s="53" t="s">
        <v>90</v>
      </c>
      <c r="D31" s="18"/>
    </row>
    <row r="32" spans="1:5" ht="28.5" x14ac:dyDescent="0.25">
      <c r="A32" s="19" t="s">
        <v>20</v>
      </c>
      <c r="B32" s="33">
        <v>0</v>
      </c>
      <c r="C32" s="53" t="s">
        <v>90</v>
      </c>
      <c r="D32" s="18"/>
    </row>
    <row r="33" spans="1:8" ht="28.5" x14ac:dyDescent="0.25">
      <c r="A33" s="19" t="s">
        <v>21</v>
      </c>
      <c r="B33" s="33">
        <f>B34+B35</f>
        <v>2097.87</v>
      </c>
      <c r="C33" s="53" t="s">
        <v>90</v>
      </c>
      <c r="D33" s="18"/>
    </row>
    <row r="34" spans="1:8" s="20" customFormat="1" x14ac:dyDescent="0.25">
      <c r="A34" s="24" t="s">
        <v>42</v>
      </c>
      <c r="B34" s="31">
        <v>895.7</v>
      </c>
      <c r="C34" s="25" t="s">
        <v>4</v>
      </c>
      <c r="D34" s="25">
        <v>1693.2</v>
      </c>
    </row>
    <row r="35" spans="1:8" s="20" customFormat="1" x14ac:dyDescent="0.25">
      <c r="A35" s="24" t="s">
        <v>43</v>
      </c>
      <c r="B35" s="31">
        <v>1202.17</v>
      </c>
      <c r="C35" s="25" t="s">
        <v>4</v>
      </c>
      <c r="D35" s="25">
        <v>1693.2</v>
      </c>
    </row>
    <row r="36" spans="1:8" ht="28.5" x14ac:dyDescent="0.25">
      <c r="A36" s="19" t="s">
        <v>22</v>
      </c>
      <c r="B36" s="33">
        <v>0</v>
      </c>
      <c r="C36" s="53" t="s">
        <v>90</v>
      </c>
      <c r="D36" s="18"/>
    </row>
    <row r="37" spans="1:8" ht="57" x14ac:dyDescent="0.25">
      <c r="A37" s="19" t="s">
        <v>23</v>
      </c>
      <c r="B37" s="33">
        <f>SUM(B38:B40)</f>
        <v>8270.48</v>
      </c>
      <c r="C37" s="53" t="s">
        <v>90</v>
      </c>
      <c r="D37" s="18"/>
    </row>
    <row r="38" spans="1:8" s="20" customFormat="1" x14ac:dyDescent="0.25">
      <c r="A38" s="24" t="s">
        <v>41</v>
      </c>
      <c r="B38" s="31">
        <v>26.5</v>
      </c>
      <c r="C38" s="25" t="s">
        <v>4</v>
      </c>
      <c r="D38" s="25">
        <v>1558.54</v>
      </c>
    </row>
    <row r="39" spans="1:8" s="20" customFormat="1" x14ac:dyDescent="0.25">
      <c r="A39" s="24" t="s">
        <v>46</v>
      </c>
      <c r="B39" s="31">
        <v>4095.64</v>
      </c>
      <c r="C39" s="25" t="s">
        <v>4</v>
      </c>
      <c r="D39" s="25">
        <v>1664.9</v>
      </c>
    </row>
    <row r="40" spans="1:8" s="20" customFormat="1" x14ac:dyDescent="0.25">
      <c r="A40" s="24" t="s">
        <v>47</v>
      </c>
      <c r="B40" s="31">
        <v>4148.34</v>
      </c>
      <c r="C40" s="25" t="s">
        <v>4</v>
      </c>
      <c r="D40" s="25">
        <v>1693.2</v>
      </c>
    </row>
    <row r="41" spans="1:8" x14ac:dyDescent="0.25">
      <c r="A41" s="19" t="s">
        <v>24</v>
      </c>
      <c r="B41" s="33">
        <v>0</v>
      </c>
      <c r="C41" s="53" t="s">
        <v>90</v>
      </c>
      <c r="D41" s="18"/>
    </row>
    <row r="42" spans="1:8" x14ac:dyDescent="0.25">
      <c r="A42" s="16" t="s">
        <v>86</v>
      </c>
      <c r="B42" s="33">
        <f>B13+B16+B19+B22+B23+B24+B28+B29+B30+B31+B32+B33+B36+B37</f>
        <v>40939.03</v>
      </c>
      <c r="C42" s="53" t="s">
        <v>90</v>
      </c>
      <c r="D42" s="18"/>
      <c r="H42" s="1" t="b">
        <f>B42='Работы 2019 '!C18</f>
        <v>1</v>
      </c>
    </row>
    <row r="43" spans="1:8" x14ac:dyDescent="0.25">
      <c r="A43" s="16" t="s">
        <v>87</v>
      </c>
      <c r="B43" s="33">
        <f>B42*1.2+B41</f>
        <v>49126.835999999996</v>
      </c>
      <c r="C43" s="53" t="s">
        <v>90</v>
      </c>
      <c r="D43" s="18"/>
    </row>
    <row r="44" spans="1:8" x14ac:dyDescent="0.25">
      <c r="A44" s="16" t="s">
        <v>88</v>
      </c>
      <c r="B44" s="33">
        <f>B4+B6+B9-B43</f>
        <v>-175018.70500000002</v>
      </c>
      <c r="C44" s="53" t="s">
        <v>90</v>
      </c>
      <c r="D44" s="18"/>
    </row>
    <row r="45" spans="1:8" ht="28.5" x14ac:dyDescent="0.25">
      <c r="A45" s="19" t="s">
        <v>89</v>
      </c>
      <c r="B45" s="33">
        <f>B44+B8</f>
        <v>-102720.12500000001</v>
      </c>
      <c r="C45" s="53" t="s">
        <v>90</v>
      </c>
      <c r="D45" s="18"/>
    </row>
  </sheetData>
  <sheetProtection sheet="1" objects="1" scenarios="1" formatCells="0" formatColumns="0" formatRow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8"/>
  <sheetViews>
    <sheetView workbookViewId="0">
      <pane ySplit="3" topLeftCell="A4" activePane="bottomLeft" state="frozen"/>
      <selection pane="bottomLeft" activeCell="D33" sqref="D33"/>
    </sheetView>
  </sheetViews>
  <sheetFormatPr defaultRowHeight="15" x14ac:dyDescent="0.25"/>
  <cols>
    <col min="1" max="1" width="9.5703125" style="29" customWidth="1"/>
    <col min="2" max="2" width="66.140625" style="43" customWidth="1"/>
    <col min="3" max="3" width="12.5703125" style="27" customWidth="1"/>
    <col min="4" max="4" width="12.5703125" style="29" customWidth="1"/>
    <col min="5" max="5" width="12.5703125" customWidth="1"/>
  </cols>
  <sheetData>
    <row r="1" spans="1:5" x14ac:dyDescent="0.25">
      <c r="B1" s="43" t="s">
        <v>34</v>
      </c>
      <c r="E1" s="26"/>
    </row>
    <row r="2" spans="1:5" x14ac:dyDescent="0.25">
      <c r="B2" s="43" t="s">
        <v>32</v>
      </c>
      <c r="E2" s="26"/>
    </row>
    <row r="3" spans="1:5" x14ac:dyDescent="0.25">
      <c r="A3" s="34" t="s">
        <v>79</v>
      </c>
      <c r="B3" s="34" t="s">
        <v>31</v>
      </c>
      <c r="C3" s="32" t="s">
        <v>30</v>
      </c>
      <c r="D3" s="34" t="s">
        <v>29</v>
      </c>
      <c r="E3" s="34" t="s">
        <v>28</v>
      </c>
    </row>
    <row r="4" spans="1:5" x14ac:dyDescent="0.25">
      <c r="A4" s="25">
        <v>3</v>
      </c>
      <c r="B4" s="24" t="s">
        <v>35</v>
      </c>
      <c r="C4" s="39">
        <v>6568.28</v>
      </c>
      <c r="D4" s="25" t="s">
        <v>12</v>
      </c>
      <c r="E4" s="24">
        <v>124</v>
      </c>
    </row>
    <row r="5" spans="1:5" x14ac:dyDescent="0.25">
      <c r="A5" s="25">
        <v>3</v>
      </c>
      <c r="B5" s="24" t="s">
        <v>36</v>
      </c>
      <c r="C5" s="39">
        <v>6992.04</v>
      </c>
      <c r="D5" s="25" t="s">
        <v>12</v>
      </c>
      <c r="E5" s="24">
        <v>132</v>
      </c>
    </row>
    <row r="6" spans="1:5" x14ac:dyDescent="0.25">
      <c r="A6" s="25">
        <v>6</v>
      </c>
      <c r="B6" s="24" t="s">
        <v>37</v>
      </c>
      <c r="C6" s="39">
        <v>484.53</v>
      </c>
      <c r="D6" s="25" t="s">
        <v>38</v>
      </c>
      <c r="E6" s="24">
        <v>1</v>
      </c>
    </row>
    <row r="7" spans="1:5" x14ac:dyDescent="0.25">
      <c r="A7" s="25">
        <v>6</v>
      </c>
      <c r="B7" s="24" t="s">
        <v>39</v>
      </c>
      <c r="C7" s="39">
        <v>232.36</v>
      </c>
      <c r="D7" s="25" t="s">
        <v>40</v>
      </c>
      <c r="E7" s="24">
        <v>1</v>
      </c>
    </row>
    <row r="8" spans="1:5" x14ac:dyDescent="0.25">
      <c r="A8" s="25">
        <v>14</v>
      </c>
      <c r="B8" s="24" t="s">
        <v>41</v>
      </c>
      <c r="C8" s="39">
        <v>26.5</v>
      </c>
      <c r="D8" s="25" t="s">
        <v>4</v>
      </c>
      <c r="E8" s="24">
        <v>1558.54</v>
      </c>
    </row>
    <row r="9" spans="1:5" x14ac:dyDescent="0.25">
      <c r="A9" s="25">
        <v>12</v>
      </c>
      <c r="B9" s="24" t="s">
        <v>42</v>
      </c>
      <c r="C9" s="39">
        <v>895.7</v>
      </c>
      <c r="D9" s="25" t="s">
        <v>4</v>
      </c>
      <c r="E9" s="24">
        <v>1693.2</v>
      </c>
    </row>
    <row r="10" spans="1:5" x14ac:dyDescent="0.25">
      <c r="A10" s="25">
        <v>12</v>
      </c>
      <c r="B10" s="24" t="s">
        <v>43</v>
      </c>
      <c r="C10" s="39">
        <v>1202.17</v>
      </c>
      <c r="D10" s="25" t="s">
        <v>4</v>
      </c>
      <c r="E10" s="24">
        <v>1693.2</v>
      </c>
    </row>
    <row r="11" spans="1:5" x14ac:dyDescent="0.25">
      <c r="A11" s="25">
        <v>2</v>
      </c>
      <c r="B11" s="24" t="s">
        <v>44</v>
      </c>
      <c r="C11" s="39">
        <v>716.78</v>
      </c>
      <c r="D11" s="25" t="s">
        <v>4</v>
      </c>
      <c r="E11" s="24">
        <v>564.4</v>
      </c>
    </row>
    <row r="12" spans="1:5" x14ac:dyDescent="0.25">
      <c r="A12" s="25">
        <v>2</v>
      </c>
      <c r="B12" s="24" t="s">
        <v>45</v>
      </c>
      <c r="C12" s="39">
        <v>2251.98</v>
      </c>
      <c r="D12" s="25" t="s">
        <v>4</v>
      </c>
      <c r="E12" s="24">
        <v>1693.2</v>
      </c>
    </row>
    <row r="13" spans="1:5" x14ac:dyDescent="0.25">
      <c r="A13" s="25">
        <v>14</v>
      </c>
      <c r="B13" s="24" t="s">
        <v>46</v>
      </c>
      <c r="C13" s="39">
        <v>4095.64</v>
      </c>
      <c r="D13" s="25" t="s">
        <v>4</v>
      </c>
      <c r="E13" s="24">
        <v>1664.9</v>
      </c>
    </row>
    <row r="14" spans="1:5" x14ac:dyDescent="0.25">
      <c r="A14" s="25">
        <v>14</v>
      </c>
      <c r="B14" s="24" t="s">
        <v>47</v>
      </c>
      <c r="C14" s="39">
        <v>4148.34</v>
      </c>
      <c r="D14" s="25" t="s">
        <v>4</v>
      </c>
      <c r="E14" s="24">
        <v>1693.2</v>
      </c>
    </row>
    <row r="15" spans="1:5" x14ac:dyDescent="0.25">
      <c r="A15" s="25">
        <v>1</v>
      </c>
      <c r="B15" s="24" t="s">
        <v>48</v>
      </c>
      <c r="C15" s="39">
        <v>6366.43</v>
      </c>
      <c r="D15" s="25" t="s">
        <v>4</v>
      </c>
      <c r="E15" s="24">
        <v>1693.2</v>
      </c>
    </row>
    <row r="16" spans="1:5" x14ac:dyDescent="0.25">
      <c r="A16" s="25">
        <v>1</v>
      </c>
      <c r="B16" s="24" t="s">
        <v>49</v>
      </c>
      <c r="C16" s="39">
        <v>6688.14</v>
      </c>
      <c r="D16" s="25" t="s">
        <v>4</v>
      </c>
      <c r="E16" s="24">
        <v>1693.2</v>
      </c>
    </row>
    <row r="17" spans="1:5" x14ac:dyDescent="0.25">
      <c r="A17" s="25">
        <v>6</v>
      </c>
      <c r="B17" s="24" t="s">
        <v>50</v>
      </c>
      <c r="C17" s="39">
        <v>270.14</v>
      </c>
      <c r="D17" s="25" t="s">
        <v>51</v>
      </c>
      <c r="E17" s="24">
        <v>1</v>
      </c>
    </row>
    <row r="18" spans="1:5" x14ac:dyDescent="0.25">
      <c r="A18" s="36"/>
      <c r="B18" s="30" t="s">
        <v>27</v>
      </c>
      <c r="C18" s="42">
        <v>40939.03</v>
      </c>
      <c r="D18" s="40"/>
      <c r="E18" s="38">
        <v>14206.04</v>
      </c>
    </row>
  </sheetData>
  <autoFilter ref="A3:E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E32" sqref="E32"/>
    </sheetView>
  </sheetViews>
  <sheetFormatPr defaultRowHeight="15" x14ac:dyDescent="0.25"/>
  <cols>
    <col min="2" max="3" width="16" customWidth="1"/>
    <col min="4" max="8" width="11.7109375" customWidth="1"/>
  </cols>
  <sheetData>
    <row r="1" spans="1:8" ht="16.5" x14ac:dyDescent="0.25">
      <c r="A1" s="60" t="s">
        <v>52</v>
      </c>
      <c r="B1" s="60"/>
      <c r="C1" s="60"/>
      <c r="D1" s="60"/>
      <c r="E1" s="60"/>
      <c r="F1" s="60"/>
      <c r="G1" s="60"/>
      <c r="H1" s="60"/>
    </row>
    <row r="2" spans="1:8" x14ac:dyDescent="0.25">
      <c r="A2" s="43"/>
      <c r="B2" s="43"/>
      <c r="C2" s="43"/>
      <c r="D2" s="43"/>
      <c r="E2" s="43"/>
      <c r="F2" s="43"/>
      <c r="G2" s="43"/>
      <c r="H2" s="43"/>
    </row>
    <row r="3" spans="1:8" s="28" customFormat="1" ht="25.5" x14ac:dyDescent="0.25">
      <c r="A3" s="49" t="s">
        <v>53</v>
      </c>
      <c r="B3" s="61" t="s">
        <v>54</v>
      </c>
      <c r="C3" s="62"/>
      <c r="D3" s="49" t="s">
        <v>55</v>
      </c>
      <c r="E3" s="49" t="s">
        <v>56</v>
      </c>
      <c r="F3" s="49" t="s">
        <v>57</v>
      </c>
      <c r="G3" s="49" t="s">
        <v>58</v>
      </c>
      <c r="H3" s="49" t="s">
        <v>59</v>
      </c>
    </row>
    <row r="4" spans="1:8" x14ac:dyDescent="0.25">
      <c r="A4" s="45" t="s">
        <v>60</v>
      </c>
      <c r="B4" s="46" t="s">
        <v>61</v>
      </c>
      <c r="C4" s="63" t="s">
        <v>62</v>
      </c>
      <c r="D4" s="63"/>
      <c r="E4" s="63"/>
      <c r="F4" s="63"/>
      <c r="G4" s="63"/>
      <c r="H4" s="64"/>
    </row>
    <row r="5" spans="1:8" x14ac:dyDescent="0.25">
      <c r="A5" s="44" t="s">
        <v>63</v>
      </c>
      <c r="B5" s="58" t="s">
        <v>64</v>
      </c>
      <c r="C5" s="59"/>
      <c r="D5" s="47">
        <v>5828.96</v>
      </c>
      <c r="E5" s="47">
        <v>46424.41</v>
      </c>
      <c r="F5" s="48">
        <v>796.44</v>
      </c>
      <c r="G5" s="49" t="s">
        <v>65</v>
      </c>
      <c r="H5" s="49" t="s">
        <v>66</v>
      </c>
    </row>
    <row r="6" spans="1:8" x14ac:dyDescent="0.25">
      <c r="A6" s="44" t="s">
        <v>63</v>
      </c>
      <c r="B6" s="58" t="s">
        <v>64</v>
      </c>
      <c r="C6" s="59"/>
      <c r="D6" s="47">
        <v>6260.73</v>
      </c>
      <c r="E6" s="47">
        <v>6134.28</v>
      </c>
      <c r="F6" s="48">
        <v>97.98</v>
      </c>
      <c r="G6" s="49" t="s">
        <v>67</v>
      </c>
      <c r="H6" s="49" t="s">
        <v>66</v>
      </c>
    </row>
    <row r="7" spans="1:8" x14ac:dyDescent="0.25">
      <c r="A7" s="44" t="s">
        <v>63</v>
      </c>
      <c r="B7" s="58" t="s">
        <v>64</v>
      </c>
      <c r="C7" s="59"/>
      <c r="D7" s="47">
        <v>6331.3</v>
      </c>
      <c r="E7" s="47">
        <v>11887.34</v>
      </c>
      <c r="F7" s="48">
        <v>187.76</v>
      </c>
      <c r="G7" s="49" t="s">
        <v>68</v>
      </c>
      <c r="H7" s="49" t="s">
        <v>66</v>
      </c>
    </row>
    <row r="8" spans="1:8" x14ac:dyDescent="0.25">
      <c r="A8" s="44" t="s">
        <v>63</v>
      </c>
      <c r="B8" s="58" t="s">
        <v>64</v>
      </c>
      <c r="C8" s="59"/>
      <c r="D8" s="47">
        <v>6324.3</v>
      </c>
      <c r="E8" s="47">
        <v>9504.57</v>
      </c>
      <c r="F8" s="48">
        <v>150.29</v>
      </c>
      <c r="G8" s="49" t="s">
        <v>69</v>
      </c>
      <c r="H8" s="49" t="s">
        <v>66</v>
      </c>
    </row>
    <row r="9" spans="1:8" x14ac:dyDescent="0.25">
      <c r="A9" s="44" t="s">
        <v>63</v>
      </c>
      <c r="B9" s="58" t="s">
        <v>64</v>
      </c>
      <c r="C9" s="59"/>
      <c r="D9" s="47">
        <v>5906.45</v>
      </c>
      <c r="E9" s="47">
        <v>5235.6099999999997</v>
      </c>
      <c r="F9" s="48">
        <v>88.64</v>
      </c>
      <c r="G9" s="49" t="s">
        <v>70</v>
      </c>
      <c r="H9" s="49" t="s">
        <v>66</v>
      </c>
    </row>
    <row r="10" spans="1:8" x14ac:dyDescent="0.25">
      <c r="A10" s="44" t="s">
        <v>63</v>
      </c>
      <c r="B10" s="58" t="s">
        <v>64</v>
      </c>
      <c r="C10" s="59"/>
      <c r="D10" s="47">
        <v>6324.3</v>
      </c>
      <c r="E10" s="47">
        <v>16133.49</v>
      </c>
      <c r="F10" s="48">
        <v>255.1</v>
      </c>
      <c r="G10" s="49" t="s">
        <v>71</v>
      </c>
      <c r="H10" s="49" t="s">
        <v>66</v>
      </c>
    </row>
    <row r="11" spans="1:8" x14ac:dyDescent="0.25">
      <c r="A11" s="44" t="s">
        <v>63</v>
      </c>
      <c r="B11" s="58" t="s">
        <v>64</v>
      </c>
      <c r="C11" s="59"/>
      <c r="D11" s="47">
        <v>6722.17</v>
      </c>
      <c r="E11" s="47">
        <v>20772.849999999999</v>
      </c>
      <c r="F11" s="48">
        <v>309.02</v>
      </c>
      <c r="G11" s="49" t="s">
        <v>72</v>
      </c>
      <c r="H11" s="49" t="s">
        <v>66</v>
      </c>
    </row>
    <row r="12" spans="1:8" x14ac:dyDescent="0.25">
      <c r="A12" s="44" t="s">
        <v>63</v>
      </c>
      <c r="B12" s="58" t="s">
        <v>64</v>
      </c>
      <c r="C12" s="59"/>
      <c r="D12" s="47">
        <v>6722.17</v>
      </c>
      <c r="E12" s="47">
        <v>4298.83</v>
      </c>
      <c r="F12" s="48">
        <v>63.95</v>
      </c>
      <c r="G12" s="49" t="s">
        <v>73</v>
      </c>
      <c r="H12" s="49" t="s">
        <v>66</v>
      </c>
    </row>
    <row r="13" spans="1:8" x14ac:dyDescent="0.25">
      <c r="A13" s="44" t="s">
        <v>63</v>
      </c>
      <c r="B13" s="58" t="s">
        <v>64</v>
      </c>
      <c r="C13" s="59"/>
      <c r="D13" s="47">
        <v>6722.17</v>
      </c>
      <c r="E13" s="47">
        <v>8097.73</v>
      </c>
      <c r="F13" s="48">
        <v>120.46</v>
      </c>
      <c r="G13" s="49" t="s">
        <v>74</v>
      </c>
      <c r="H13" s="49" t="s">
        <v>66</v>
      </c>
    </row>
    <row r="14" spans="1:8" x14ac:dyDescent="0.25">
      <c r="A14" s="44" t="s">
        <v>63</v>
      </c>
      <c r="B14" s="58" t="s">
        <v>64</v>
      </c>
      <c r="C14" s="59"/>
      <c r="D14" s="47">
        <v>6722.17</v>
      </c>
      <c r="E14" s="47">
        <v>7074.76</v>
      </c>
      <c r="F14" s="48">
        <v>105.25</v>
      </c>
      <c r="G14" s="49" t="s">
        <v>75</v>
      </c>
      <c r="H14" s="49" t="s">
        <v>66</v>
      </c>
    </row>
    <row r="15" spans="1:8" x14ac:dyDescent="0.25">
      <c r="A15" s="44" t="s">
        <v>63</v>
      </c>
      <c r="B15" s="58" t="s">
        <v>64</v>
      </c>
      <c r="C15" s="59"/>
      <c r="D15" s="47">
        <v>6912.88</v>
      </c>
      <c r="E15" s="47">
        <v>3124.47</v>
      </c>
      <c r="F15" s="48">
        <v>45.2</v>
      </c>
      <c r="G15" s="49" t="s">
        <v>76</v>
      </c>
      <c r="H15" s="49" t="s">
        <v>66</v>
      </c>
    </row>
    <row r="16" spans="1:8" x14ac:dyDescent="0.25">
      <c r="A16" s="44" t="s">
        <v>63</v>
      </c>
      <c r="B16" s="58" t="s">
        <v>64</v>
      </c>
      <c r="C16" s="59"/>
      <c r="D16" s="47">
        <v>6912.88</v>
      </c>
      <c r="E16" s="47">
        <v>11300.72</v>
      </c>
      <c r="F16" s="48">
        <v>163.47</v>
      </c>
      <c r="G16" s="49" t="s">
        <v>77</v>
      </c>
      <c r="H16" s="49" t="s">
        <v>66</v>
      </c>
    </row>
    <row r="17" spans="1:8" x14ac:dyDescent="0.25">
      <c r="A17" s="61" t="s">
        <v>78</v>
      </c>
      <c r="B17" s="65"/>
      <c r="C17" s="62"/>
      <c r="D17" s="50">
        <v>77690.48</v>
      </c>
      <c r="E17" s="50">
        <v>149989.06</v>
      </c>
      <c r="F17" s="51">
        <v>193.06</v>
      </c>
      <c r="G17" s="49" t="s">
        <v>60</v>
      </c>
      <c r="H17" s="49" t="s">
        <v>60</v>
      </c>
    </row>
  </sheetData>
  <mergeCells count="16"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  <mergeCell ref="B7:C7"/>
    <mergeCell ref="A1:H1"/>
    <mergeCell ref="B3:C3"/>
    <mergeCell ref="C4:H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1-я Забайкальская д. 4</vt:lpstr>
      <vt:lpstr>Работы 2019 </vt:lpstr>
      <vt:lpstr>Справка</vt:lpstr>
      <vt:lpstr>'1-я Забайкальская д. 4'!Область_печати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Иван Фофонов</cp:lastModifiedBy>
  <cp:lastPrinted>2018-03-15T01:29:13Z</cp:lastPrinted>
  <dcterms:created xsi:type="dcterms:W3CDTF">2016-03-18T02:51:51Z</dcterms:created>
  <dcterms:modified xsi:type="dcterms:W3CDTF">2020-03-18T05:29:37Z</dcterms:modified>
</cp:coreProperties>
</file>