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1015" windowHeight="9210"/>
  </bookViews>
  <sheets>
    <sheet name="Осетровка 15" sheetId="1" r:id="rId1"/>
    <sheet name="Работы 2020" sheetId="3" r:id="rId2"/>
    <sheet name="Справка" sheetId="5" r:id="rId3"/>
  </sheets>
  <definedNames>
    <definedName name="_xlnm._FilterDatabase" localSheetId="1" hidden="1">'Работы 2020'!$A$3:$E$37</definedName>
    <definedName name="_xlnm.Print_Area" localSheetId="0">'Осетровка 15'!$A$1:$E$63</definedName>
  </definedNames>
  <calcPr calcId="145621"/>
</workbook>
</file>

<file path=xl/calcChain.xml><?xml version="1.0" encoding="utf-8"?>
<calcChain xmlns="http://schemas.openxmlformats.org/spreadsheetml/2006/main">
  <c r="B62" i="1" l="1"/>
  <c r="B53" i="1"/>
  <c r="B44" i="1"/>
  <c r="B30" i="1"/>
  <c r="B25" i="1"/>
  <c r="B38" i="3"/>
  <c r="B7" i="1" l="1"/>
  <c r="B59" i="1" l="1"/>
  <c r="B58" i="1" s="1"/>
  <c r="B15" i="1"/>
  <c r="B46" i="1"/>
  <c r="B49" i="1"/>
  <c r="B20" i="1"/>
  <c r="B18" i="1"/>
  <c r="B12" i="1"/>
  <c r="B9" i="1"/>
  <c r="B8" i="1" s="1"/>
  <c r="B10" i="1" s="1"/>
  <c r="B60" i="1" l="1"/>
  <c r="B61" i="1" s="1"/>
  <c r="B63" i="1" s="1"/>
  <c r="H60" i="1" l="1"/>
</calcChain>
</file>

<file path=xl/sharedStrings.xml><?xml version="1.0" encoding="utf-8"?>
<sst xmlns="http://schemas.openxmlformats.org/spreadsheetml/2006/main" count="196" uniqueCount="87">
  <si>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</si>
  <si>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</si>
  <si>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</si>
  <si>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</si>
  <si>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</si>
  <si>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</si>
  <si>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</si>
  <si>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</si>
  <si>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</si>
  <si>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</si>
  <si>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</si>
  <si>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</si>
  <si>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</si>
  <si>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</si>
  <si>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</si>
  <si>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</si>
  <si>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</si>
  <si>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</si>
  <si>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</si>
  <si>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</si>
  <si>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</si>
  <si>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</si>
  <si>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</si>
  <si>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</si>
  <si>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</si>
  <si>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</si>
  <si>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</t>
  </si>
  <si>
    <t>Адрес: мкр. Осетровка, д. 15</t>
  </si>
  <si>
    <t>Наименование работ</t>
  </si>
  <si>
    <t>Ед.изм</t>
  </si>
  <si>
    <t>Кол-во</t>
  </si>
  <si>
    <t>Очистка канализационной сети</t>
  </si>
  <si>
    <t>Доходы по дому:</t>
  </si>
  <si>
    <t>Расходы по снятию показаний с ИПУ по электроэнергии</t>
  </si>
  <si>
    <t xml:space="preserve">По адресу ОСЕТРОВКА мкр д.15                                           </t>
  </si>
  <si>
    <t>Выезд а/машины по заявке</t>
  </si>
  <si>
    <t>выезд</t>
  </si>
  <si>
    <t>1 кв.</t>
  </si>
  <si>
    <t>шт.</t>
  </si>
  <si>
    <t>1 узел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</si>
  <si>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</si>
  <si>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</si>
  <si>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Cуммa</t>
  </si>
  <si>
    <t>Восстановление освещения в подвальном помещении</t>
  </si>
  <si>
    <t>1 дом</t>
  </si>
  <si>
    <t>Вывоз ТКО 1,2 кв. 2020 г. К=0,6;0,8;0,85;0,9;1</t>
  </si>
  <si>
    <t>Замена стояка кнс</t>
  </si>
  <si>
    <t>стояк</t>
  </si>
  <si>
    <t>Мелкий ремонт метал.кровли с использованием мастики</t>
  </si>
  <si>
    <t>1 место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</si>
  <si>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</si>
  <si>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</si>
  <si>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</si>
  <si>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Отключение отопления</t>
  </si>
  <si>
    <t>Покраска, изоляция труб отопления</t>
  </si>
  <si>
    <t>Прочистка вентиляции</t>
  </si>
  <si>
    <t>Содержание ДРС 1,2 кв. 2020 г.коэф. 0,6</t>
  </si>
  <si>
    <t>Содержание ДРС 3,4 кв. 2020 г.коэф. 0,6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</si>
  <si>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</si>
  <si>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</si>
  <si>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К=0,6</t>
  </si>
  <si>
    <t>Уборка МОП 3,4 кв. 2020 г. К=0,6</t>
  </si>
  <si>
    <t>Уборка придомовой территории 1,2 кв. 2020 г. К=0,6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</si>
  <si>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</si>
  <si>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</si>
  <si>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</si>
  <si>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Устройство герметичных перегородок</t>
  </si>
  <si>
    <t>Утепление двери</t>
  </si>
  <si>
    <t>Хол.вода потр.при содер.общ.имущ. в МКД 1,2 кв.2020г.1-5эт.К=0,6;0,8</t>
  </si>
  <si>
    <t>Хол.вода потр.при содер.общ.имущ. в МКД 3,4 кв.2020г.1-5эт.К=0,6</t>
  </si>
  <si>
    <t>Чистка врезки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</si>
  <si>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</si>
  <si>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</si>
  <si>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замена вентиля</t>
  </si>
  <si>
    <t>шт</t>
  </si>
  <si>
    <t>подготовка теплового узла к эксплуатации</t>
  </si>
  <si>
    <t>покраска, изоляция труб отполения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</si>
  <si>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</si>
  <si>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</si>
  <si>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</si>
  <si>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</si>
  <si>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</si>
  <si>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</si>
  <si>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</si>
  <si>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</si>
  <si>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</si>
  <si>
    <t>15.Прочая работа (услуга)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</si>
</sst>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&quot; &quot;##0.00_-;\-* #&quot; &quot;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59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43" fontId="10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/>
    <xf numFmtId="4" fontId="5" fillId="0" borderId="2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0" borderId="0" xfId="0" applyFont="1" applyFill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top" wrapText="1"/>
    </xf>
    <xf numFmtId="0" fontId="12" fillId="0" borderId="3" xfId="0" applyNumberFormat="1" applyFont="1" applyFill="1" applyBorder="1" applyAlignment="1" applyProtection="1">
      <alignment horizontal="left" vertical="top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4" fontId="12" fillId="0" borderId="3" xfId="0" applyNumberFormat="1" applyFont="1" applyFill="1" applyBorder="1" applyAlignment="1" applyProtection="1">
      <alignment horizontal="center" vertical="top" wrapText="1"/>
    </xf>
    <xf numFmtId="2" fontId="12" fillId="0" borderId="3" xfId="0" applyNumberFormat="1" applyFont="1" applyFill="1" applyBorder="1" applyAlignment="1" applyProtection="1">
      <alignment horizontal="center" vertical="top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" fontId="12" fillId="0" borderId="3" xfId="0" applyNumberFormat="1" applyFont="1" applyFill="1" applyBorder="1" applyAlignment="1" applyProtection="1">
      <alignment horizontal="center" vertical="center" wrapText="1"/>
    </xf>
    <xf numFmtId="2" fontId="12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0" fillId="0" borderId="7" xfId="0" applyNumberFormat="1" applyFill="1" applyBorder="1"/>
    <xf numFmtId="164" fontId="0" fillId="0" borderId="7" xfId="0" applyNumberFormat="1" applyFill="1" applyBorder="1"/>
    <xf numFmtId="164" fontId="9" fillId="0" borderId="7" xfId="0" applyNumberFormat="1" applyFont="1" applyFill="1" applyBorder="1"/>
    <xf numFmtId="49" fontId="0" fillId="3" borderId="7" xfId="0" applyNumberFormat="1" applyFill="1" applyBorder="1"/>
    <xf numFmtId="164" fontId="0" fillId="3" borderId="7" xfId="0" applyNumberFormat="1" applyFill="1" applyBorder="1"/>
    <xf numFmtId="0" fontId="0" fillId="3" borderId="0" xfId="0" applyFill="1"/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3"/>
  <sheetViews>
    <sheetView tabSelected="1" workbookViewId="0">
      <pane ySplit="3" topLeftCell="A52" activePane="bottomLeft" state="frozen"/>
      <selection pane="bottomLeft" activeCell="B63" sqref="B63"/>
    </sheetView>
  </sheetViews>
  <sheetFormatPr defaultRowHeight="15" x14ac:dyDescent="0.25"/>
  <cols>
    <col min="1" max="1" width="75.42578125" style="6" customWidth="1"/>
    <col min="2" max="2" width="19.140625" style="11" customWidth="1"/>
    <col min="3" max="3" width="12.140625" style="11" customWidth="1"/>
    <col min="4" max="4" width="16.5703125" style="16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ht="51.75" customHeight="1" x14ac:dyDescent="0.25">
      <c r="A1" s="40" t="s">
        <v>0</v>
      </c>
      <c r="B1" s="40"/>
      <c r="C1" s="40"/>
      <c r="D1" s="40"/>
    </row>
    <row r="2" spans="1:4" x14ac:dyDescent="0.25">
      <c r="A2" s="4" t="s">
        <v>27</v>
      </c>
      <c r="B2" s="42" t="s">
        <v>77</v>
      </c>
      <c r="C2" s="42"/>
      <c r="D2" s="42"/>
    </row>
    <row r="3" spans="1:4" ht="63" customHeight="1" x14ac:dyDescent="0.25">
      <c r="A3" s="3" t="s">
        <v>1</v>
      </c>
      <c r="B3" s="7" t="s">
        <v>26</v>
      </c>
      <c r="C3" s="8" t="s">
        <v>2</v>
      </c>
      <c r="D3" s="7" t="s">
        <v>3</v>
      </c>
    </row>
    <row r="4" spans="1:4" x14ac:dyDescent="0.25">
      <c r="A4" s="43" t="s">
        <v>32</v>
      </c>
      <c r="B4" s="43"/>
      <c r="C4" s="43"/>
      <c r="D4" s="43"/>
    </row>
    <row r="5" spans="1:4" x14ac:dyDescent="0.25">
      <c r="A5" s="3" t="s">
        <v>78</v>
      </c>
      <c r="B5" s="25">
        <v>510086.40000000002</v>
      </c>
      <c r="C5" s="30" t="s">
        <v>40</v>
      </c>
      <c r="D5" s="7"/>
    </row>
    <row r="6" spans="1:4" x14ac:dyDescent="0.25">
      <c r="A6" s="3" t="s">
        <v>79</v>
      </c>
      <c r="B6" s="25">
        <v>474209.05</v>
      </c>
      <c r="C6" s="30" t="s">
        <v>40</v>
      </c>
      <c r="D6" s="7"/>
    </row>
    <row r="7" spans="1:4" x14ac:dyDescent="0.25">
      <c r="A7" s="3" t="s">
        <v>80</v>
      </c>
      <c r="B7" s="25">
        <f>B6-B5</f>
        <v>-35877.350000000035</v>
      </c>
      <c r="C7" s="30" t="s">
        <v>40</v>
      </c>
      <c r="D7" s="7"/>
    </row>
    <row r="8" spans="1:4" x14ac:dyDescent="0.25">
      <c r="A8" s="3" t="s">
        <v>4</v>
      </c>
      <c r="B8" s="25">
        <f>B9</f>
        <v>6343.68</v>
      </c>
      <c r="C8" s="30" t="s">
        <v>40</v>
      </c>
      <c r="D8" s="7"/>
    </row>
    <row r="9" spans="1:4" x14ac:dyDescent="0.25">
      <c r="A9" s="12" t="s">
        <v>5</v>
      </c>
      <c r="B9" s="26">
        <f>528.64*12</f>
        <v>6343.68</v>
      </c>
      <c r="C9" s="29" t="s">
        <v>40</v>
      </c>
      <c r="D9" s="13"/>
    </row>
    <row r="10" spans="1:4" x14ac:dyDescent="0.25">
      <c r="A10" s="4" t="s">
        <v>81</v>
      </c>
      <c r="B10" s="21">
        <f>B5+B8-B9</f>
        <v>510086.40000000002</v>
      </c>
      <c r="C10" s="30" t="s">
        <v>40</v>
      </c>
      <c r="D10" s="9"/>
    </row>
    <row r="11" spans="1:4" x14ac:dyDescent="0.25">
      <c r="A11" s="41" t="s">
        <v>6</v>
      </c>
      <c r="B11" s="41"/>
      <c r="C11" s="41"/>
      <c r="D11" s="41"/>
    </row>
    <row r="12" spans="1:4" ht="15.75" thickBot="1" x14ac:dyDescent="0.3">
      <c r="A12" s="5" t="s">
        <v>11</v>
      </c>
      <c r="B12" s="21">
        <f>SUM(B13:B14)</f>
        <v>100471.5</v>
      </c>
      <c r="C12" s="30" t="s">
        <v>40</v>
      </c>
      <c r="D12" s="9"/>
    </row>
    <row r="13" spans="1:4" s="20" customFormat="1" ht="15.75" thickBot="1" x14ac:dyDescent="0.3">
      <c r="A13" s="53" t="s">
        <v>64</v>
      </c>
      <c r="B13" s="54">
        <v>49177.5</v>
      </c>
      <c r="C13" s="53" t="s">
        <v>8</v>
      </c>
      <c r="D13" s="54">
        <v>12450</v>
      </c>
    </row>
    <row r="14" spans="1:4" s="20" customFormat="1" ht="15.75" thickBot="1" x14ac:dyDescent="0.3">
      <c r="A14" s="53" t="s">
        <v>65</v>
      </c>
      <c r="B14" s="54">
        <v>51294</v>
      </c>
      <c r="C14" s="53" t="s">
        <v>7</v>
      </c>
      <c r="D14" s="54">
        <v>12450</v>
      </c>
    </row>
    <row r="15" spans="1:4" ht="29.25" thickBot="1" x14ac:dyDescent="0.3">
      <c r="A15" s="5" t="s">
        <v>12</v>
      </c>
      <c r="B15" s="21">
        <f>SUM(B16:B17)</f>
        <v>37232.5</v>
      </c>
      <c r="C15" s="30" t="s">
        <v>40</v>
      </c>
      <c r="D15" s="9"/>
    </row>
    <row r="16" spans="1:4" s="20" customFormat="1" ht="15.75" thickBot="1" x14ac:dyDescent="0.3">
      <c r="A16" s="53" t="s">
        <v>60</v>
      </c>
      <c r="B16" s="54">
        <v>16558.37</v>
      </c>
      <c r="C16" s="53" t="s">
        <v>7</v>
      </c>
      <c r="D16" s="54">
        <v>12449.9</v>
      </c>
    </row>
    <row r="17" spans="1:5" s="20" customFormat="1" ht="15.75" thickBot="1" x14ac:dyDescent="0.3">
      <c r="A17" s="53" t="s">
        <v>61</v>
      </c>
      <c r="B17" s="54">
        <v>20674.13</v>
      </c>
      <c r="C17" s="53" t="s">
        <v>7</v>
      </c>
      <c r="D17" s="54">
        <v>12454.3</v>
      </c>
    </row>
    <row r="18" spans="1:5" ht="15.75" thickBot="1" x14ac:dyDescent="0.3">
      <c r="A18" s="5" t="s">
        <v>13</v>
      </c>
      <c r="B18" s="21">
        <f>SUM(B19:B19)</f>
        <v>7049.03</v>
      </c>
      <c r="C18" s="30" t="s">
        <v>40</v>
      </c>
      <c r="D18" s="9"/>
    </row>
    <row r="19" spans="1:5" s="20" customFormat="1" ht="15.75" thickBot="1" x14ac:dyDescent="0.3">
      <c r="A19" s="53" t="s">
        <v>45</v>
      </c>
      <c r="B19" s="54">
        <v>7049.03</v>
      </c>
      <c r="C19" s="53" t="s">
        <v>14</v>
      </c>
      <c r="D19" s="54">
        <v>109</v>
      </c>
    </row>
    <row r="20" spans="1:5" ht="29.25" thickBot="1" x14ac:dyDescent="0.3">
      <c r="A20" s="5" t="s">
        <v>15</v>
      </c>
      <c r="B20" s="21">
        <f>SUM(B21:B24)</f>
        <v>4731</v>
      </c>
      <c r="C20" s="30" t="s">
        <v>40</v>
      </c>
      <c r="D20" s="9"/>
    </row>
    <row r="21" spans="1:5" s="20" customFormat="1" ht="15.75" thickBot="1" x14ac:dyDescent="0.3">
      <c r="A21" s="53" t="s">
        <v>68</v>
      </c>
      <c r="B21" s="54">
        <v>996</v>
      </c>
      <c r="C21" s="53" t="s">
        <v>7</v>
      </c>
      <c r="D21" s="54">
        <v>12450</v>
      </c>
    </row>
    <row r="22" spans="1:5" s="20" customFormat="1" ht="15.75" thickBot="1" x14ac:dyDescent="0.3">
      <c r="A22" s="53" t="s">
        <v>69</v>
      </c>
      <c r="B22" s="54">
        <v>996</v>
      </c>
      <c r="C22" s="53" t="s">
        <v>7</v>
      </c>
      <c r="D22" s="54">
        <v>12450</v>
      </c>
    </row>
    <row r="23" spans="1:5" s="20" customFormat="1" ht="15.75" thickBot="1" x14ac:dyDescent="0.3">
      <c r="A23" s="53" t="s">
        <v>71</v>
      </c>
      <c r="B23" s="54">
        <v>1369.5</v>
      </c>
      <c r="C23" s="53" t="s">
        <v>7</v>
      </c>
      <c r="D23" s="54">
        <v>12450</v>
      </c>
    </row>
    <row r="24" spans="1:5" s="20" customFormat="1" ht="15.75" thickBot="1" x14ac:dyDescent="0.3">
      <c r="A24" s="53" t="s">
        <v>72</v>
      </c>
      <c r="B24" s="54">
        <v>1369.5</v>
      </c>
      <c r="C24" s="53" t="s">
        <v>7</v>
      </c>
      <c r="D24" s="54">
        <v>12450</v>
      </c>
    </row>
    <row r="25" spans="1:5" ht="45" customHeight="1" thickBot="1" x14ac:dyDescent="0.3">
      <c r="A25" s="5" t="s">
        <v>16</v>
      </c>
      <c r="B25" s="22">
        <f>SUM(B26:B29)</f>
        <v>21092.3</v>
      </c>
      <c r="C25" s="30" t="s">
        <v>40</v>
      </c>
      <c r="D25" s="14"/>
    </row>
    <row r="26" spans="1:5" s="20" customFormat="1" ht="15.75" thickBot="1" x14ac:dyDescent="0.3">
      <c r="A26" s="53" t="s">
        <v>66</v>
      </c>
      <c r="B26" s="54">
        <v>2273.14</v>
      </c>
      <c r="C26" s="53" t="s">
        <v>38</v>
      </c>
      <c r="D26" s="54">
        <v>1</v>
      </c>
    </row>
    <row r="27" spans="1:5" s="20" customFormat="1" ht="15.75" thickBot="1" x14ac:dyDescent="0.3">
      <c r="A27" s="53" t="s">
        <v>67</v>
      </c>
      <c r="B27" s="54">
        <v>4387.05</v>
      </c>
      <c r="C27" s="53" t="s">
        <v>38</v>
      </c>
      <c r="D27" s="54">
        <v>1</v>
      </c>
    </row>
    <row r="28" spans="1:5" s="20" customFormat="1" ht="15.75" thickBot="1" x14ac:dyDescent="0.3">
      <c r="A28" s="53" t="s">
        <v>48</v>
      </c>
      <c r="B28" s="54">
        <v>5467.95</v>
      </c>
      <c r="C28" s="53" t="s">
        <v>49</v>
      </c>
      <c r="D28" s="54">
        <v>5</v>
      </c>
    </row>
    <row r="29" spans="1:5" s="20" customFormat="1" ht="15.75" thickBot="1" x14ac:dyDescent="0.3">
      <c r="A29" s="53" t="s">
        <v>43</v>
      </c>
      <c r="B29" s="54">
        <v>8964.16</v>
      </c>
      <c r="C29" s="53" t="s">
        <v>44</v>
      </c>
      <c r="D29" s="54">
        <v>1</v>
      </c>
    </row>
    <row r="30" spans="1:5" ht="43.5" thickBot="1" x14ac:dyDescent="0.3">
      <c r="A30" s="5" t="s">
        <v>17</v>
      </c>
      <c r="B30" s="21">
        <f>SUM(B31:B40)</f>
        <v>224470.85</v>
      </c>
      <c r="C30" s="30" t="s">
        <v>40</v>
      </c>
      <c r="D30" s="15"/>
      <c r="E30" s="2" t="s">
        <v>9</v>
      </c>
    </row>
    <row r="31" spans="1:5" s="20" customFormat="1" ht="15.75" thickBot="1" x14ac:dyDescent="0.3">
      <c r="A31" s="53" t="s">
        <v>52</v>
      </c>
      <c r="B31" s="54">
        <v>381.43</v>
      </c>
      <c r="C31" s="53" t="s">
        <v>44</v>
      </c>
      <c r="D31" s="54">
        <v>1</v>
      </c>
    </row>
    <row r="32" spans="1:5" s="20" customFormat="1" ht="15.75" thickBot="1" x14ac:dyDescent="0.3">
      <c r="A32" s="53" t="s">
        <v>53</v>
      </c>
      <c r="B32" s="54">
        <v>1117.43</v>
      </c>
      <c r="C32" s="53" t="s">
        <v>38</v>
      </c>
      <c r="D32" s="54">
        <v>1</v>
      </c>
    </row>
    <row r="33" spans="1:4" s="20" customFormat="1" ht="15.75" thickBot="1" x14ac:dyDescent="0.3">
      <c r="A33" s="53" t="s">
        <v>31</v>
      </c>
      <c r="B33" s="54">
        <v>2090.4</v>
      </c>
      <c r="C33" s="53" t="s">
        <v>8</v>
      </c>
      <c r="D33" s="54">
        <v>15</v>
      </c>
    </row>
    <row r="34" spans="1:4" s="20" customFormat="1" ht="15.75" thickBot="1" x14ac:dyDescent="0.3">
      <c r="A34" s="53" t="s">
        <v>54</v>
      </c>
      <c r="B34" s="54">
        <v>29103.33</v>
      </c>
      <c r="C34" s="53" t="s">
        <v>44</v>
      </c>
      <c r="D34" s="54">
        <v>1</v>
      </c>
    </row>
    <row r="35" spans="1:4" s="20" customFormat="1" ht="15.75" thickBot="1" x14ac:dyDescent="0.3">
      <c r="A35" s="53" t="s">
        <v>35</v>
      </c>
      <c r="B35" s="54">
        <v>1701.45</v>
      </c>
      <c r="C35" s="53" t="s">
        <v>36</v>
      </c>
      <c r="D35" s="54">
        <v>3</v>
      </c>
    </row>
    <row r="36" spans="1:4" s="20" customFormat="1" ht="15.75" thickBot="1" x14ac:dyDescent="0.3">
      <c r="A36" s="53" t="s">
        <v>46</v>
      </c>
      <c r="B36" s="54">
        <v>3193</v>
      </c>
      <c r="C36" s="53" t="s">
        <v>47</v>
      </c>
      <c r="D36" s="54">
        <v>1</v>
      </c>
    </row>
    <row r="37" spans="1:4" s="20" customFormat="1" ht="15.75" thickBot="1" x14ac:dyDescent="0.3">
      <c r="A37" s="53" t="s">
        <v>70</v>
      </c>
      <c r="B37" s="54">
        <v>1492.34</v>
      </c>
      <c r="C37" s="53" t="s">
        <v>38</v>
      </c>
      <c r="D37" s="54">
        <v>1</v>
      </c>
    </row>
    <row r="38" spans="1:4" s="20" customFormat="1" ht="15.75" thickBot="1" x14ac:dyDescent="0.3">
      <c r="A38" s="53" t="s">
        <v>73</v>
      </c>
      <c r="B38" s="54">
        <v>4190.6499999999996</v>
      </c>
      <c r="C38" s="53" t="s">
        <v>74</v>
      </c>
      <c r="D38" s="54">
        <v>5</v>
      </c>
    </row>
    <row r="39" spans="1:4" s="20" customFormat="1" ht="15.75" thickBot="1" x14ac:dyDescent="0.3">
      <c r="A39" s="53" t="s">
        <v>75</v>
      </c>
      <c r="B39" s="54">
        <v>164231.66</v>
      </c>
      <c r="C39" s="53" t="s">
        <v>39</v>
      </c>
      <c r="D39" s="54">
        <v>1</v>
      </c>
    </row>
    <row r="40" spans="1:4" s="20" customFormat="1" ht="15.75" thickBot="1" x14ac:dyDescent="0.3">
      <c r="A40" s="53" t="s">
        <v>76</v>
      </c>
      <c r="B40" s="54">
        <v>16969.16</v>
      </c>
      <c r="C40" s="53" t="s">
        <v>44</v>
      </c>
      <c r="D40" s="54">
        <v>1</v>
      </c>
    </row>
    <row r="41" spans="1:4" ht="28.5" x14ac:dyDescent="0.25">
      <c r="A41" s="5" t="s">
        <v>18</v>
      </c>
      <c r="B41" s="21">
        <v>0</v>
      </c>
      <c r="C41" s="30" t="s">
        <v>40</v>
      </c>
      <c r="D41" s="14"/>
    </row>
    <row r="42" spans="1:4" ht="28.5" x14ac:dyDescent="0.25">
      <c r="A42" s="5" t="s">
        <v>19</v>
      </c>
      <c r="B42" s="21">
        <v>0</v>
      </c>
      <c r="C42" s="30" t="s">
        <v>40</v>
      </c>
      <c r="D42" s="9"/>
    </row>
    <row r="43" spans="1:4" x14ac:dyDescent="0.25">
      <c r="A43" s="5" t="s">
        <v>20</v>
      </c>
      <c r="B43" s="21">
        <v>0</v>
      </c>
      <c r="C43" s="30" t="s">
        <v>40</v>
      </c>
      <c r="D43" s="9"/>
    </row>
    <row r="44" spans="1:4" ht="29.25" thickBot="1" x14ac:dyDescent="0.3">
      <c r="A44" s="5" t="s">
        <v>21</v>
      </c>
      <c r="B44" s="21">
        <f>B45</f>
        <v>3149.74</v>
      </c>
      <c r="C44" s="30" t="s">
        <v>40</v>
      </c>
      <c r="D44" s="9"/>
    </row>
    <row r="45" spans="1:4" s="20" customFormat="1" ht="15.75" thickBot="1" x14ac:dyDescent="0.3">
      <c r="A45" s="53" t="s">
        <v>55</v>
      </c>
      <c r="B45" s="54">
        <v>3149.74</v>
      </c>
      <c r="C45" s="53" t="s">
        <v>37</v>
      </c>
      <c r="D45" s="54">
        <v>1</v>
      </c>
    </row>
    <row r="46" spans="1:4" ht="29.25" thickBot="1" x14ac:dyDescent="0.3">
      <c r="A46" s="5" t="s">
        <v>22</v>
      </c>
      <c r="B46" s="21">
        <f>SUM(B47:B48)</f>
        <v>5976</v>
      </c>
      <c r="C46" s="30" t="s">
        <v>40</v>
      </c>
      <c r="D46" s="10"/>
    </row>
    <row r="47" spans="1:4" s="20" customFormat="1" ht="15.75" thickBot="1" x14ac:dyDescent="0.3">
      <c r="A47" s="53" t="s">
        <v>58</v>
      </c>
      <c r="B47" s="54">
        <v>2863.5</v>
      </c>
      <c r="C47" s="53" t="s">
        <v>7</v>
      </c>
      <c r="D47" s="54">
        <v>12450</v>
      </c>
    </row>
    <row r="48" spans="1:4" s="20" customFormat="1" ht="15.75" thickBot="1" x14ac:dyDescent="0.3">
      <c r="A48" s="53" t="s">
        <v>59</v>
      </c>
      <c r="B48" s="54">
        <v>3112.5</v>
      </c>
      <c r="C48" s="53" t="s">
        <v>7</v>
      </c>
      <c r="D48" s="54">
        <v>12450</v>
      </c>
    </row>
    <row r="49" spans="1:8" ht="29.25" thickBot="1" x14ac:dyDescent="0.3">
      <c r="A49" s="5" t="s">
        <v>23</v>
      </c>
      <c r="B49" s="21">
        <f>SUM(B50:B51)</f>
        <v>18675</v>
      </c>
      <c r="C49" s="30" t="s">
        <v>40</v>
      </c>
      <c r="D49" s="9"/>
    </row>
    <row r="50" spans="1:8" s="20" customFormat="1" ht="15.75" thickBot="1" x14ac:dyDescent="0.3">
      <c r="A50" s="53" t="s">
        <v>56</v>
      </c>
      <c r="B50" s="54">
        <v>8839.5</v>
      </c>
      <c r="C50" s="53" t="s">
        <v>8</v>
      </c>
      <c r="D50" s="54">
        <v>12450</v>
      </c>
    </row>
    <row r="51" spans="1:8" s="20" customFormat="1" ht="15.75" thickBot="1" x14ac:dyDescent="0.3">
      <c r="A51" s="53" t="s">
        <v>57</v>
      </c>
      <c r="B51" s="54">
        <v>9835.5</v>
      </c>
      <c r="C51" s="53" t="s">
        <v>7</v>
      </c>
      <c r="D51" s="54">
        <v>12450</v>
      </c>
    </row>
    <row r="52" spans="1:8" ht="28.5" x14ac:dyDescent="0.25">
      <c r="A52" s="5" t="s">
        <v>24</v>
      </c>
      <c r="B52" s="21">
        <v>0</v>
      </c>
      <c r="C52" s="30" t="s">
        <v>40</v>
      </c>
      <c r="D52" s="14"/>
    </row>
    <row r="53" spans="1:8" ht="43.5" thickBot="1" x14ac:dyDescent="0.3">
      <c r="A53" s="5" t="s">
        <v>25</v>
      </c>
      <c r="B53" s="21">
        <f>SUM(B54:B57)</f>
        <v>64788.91</v>
      </c>
      <c r="C53" s="30" t="s">
        <v>40</v>
      </c>
      <c r="D53" s="14"/>
    </row>
    <row r="54" spans="1:8" s="20" customFormat="1" ht="15.75" thickBot="1" x14ac:dyDescent="0.3">
      <c r="A54" s="53" t="s">
        <v>50</v>
      </c>
      <c r="B54" s="54">
        <v>211.65</v>
      </c>
      <c r="C54" s="53" t="s">
        <v>7</v>
      </c>
      <c r="D54" s="54">
        <v>12450</v>
      </c>
    </row>
    <row r="55" spans="1:8" s="20" customFormat="1" ht="15.75" thickBot="1" x14ac:dyDescent="0.3">
      <c r="A55" s="53" t="s">
        <v>51</v>
      </c>
      <c r="B55" s="54">
        <v>211.65</v>
      </c>
      <c r="C55" s="53" t="s">
        <v>7</v>
      </c>
      <c r="D55" s="54">
        <v>12450</v>
      </c>
    </row>
    <row r="56" spans="1:8" s="20" customFormat="1" ht="15.75" thickBot="1" x14ac:dyDescent="0.3">
      <c r="A56" s="53" t="s">
        <v>62</v>
      </c>
      <c r="B56" s="54">
        <v>30116.28</v>
      </c>
      <c r="C56" s="53" t="s">
        <v>7</v>
      </c>
      <c r="D56" s="54">
        <v>12242.39</v>
      </c>
    </row>
    <row r="57" spans="1:8" s="20" customFormat="1" ht="15.75" thickBot="1" x14ac:dyDescent="0.3">
      <c r="A57" s="53" t="s">
        <v>63</v>
      </c>
      <c r="B57" s="54">
        <v>34249.33</v>
      </c>
      <c r="C57" s="53" t="s">
        <v>7</v>
      </c>
      <c r="D57" s="54">
        <v>12454.3</v>
      </c>
    </row>
    <row r="58" spans="1:8" s="28" customFormat="1" ht="33.75" customHeight="1" x14ac:dyDescent="0.25">
      <c r="A58" s="18" t="s">
        <v>86</v>
      </c>
      <c r="B58" s="23">
        <f>B59</f>
        <v>2880</v>
      </c>
      <c r="C58" s="30" t="s">
        <v>40</v>
      </c>
      <c r="D58" s="19"/>
    </row>
    <row r="59" spans="1:8" ht="27" customHeight="1" x14ac:dyDescent="0.25">
      <c r="A59" s="17" t="s">
        <v>33</v>
      </c>
      <c r="B59" s="24">
        <f>D59*5*12</f>
        <v>2880</v>
      </c>
      <c r="C59" s="10" t="s">
        <v>10</v>
      </c>
      <c r="D59" s="9">
        <v>48</v>
      </c>
    </row>
    <row r="60" spans="1:8" x14ac:dyDescent="0.25">
      <c r="A60" s="4" t="s">
        <v>82</v>
      </c>
      <c r="B60" s="21">
        <f>B12+B15+B18+B20+B25+B30+B41+B42+B43+B44+B46+B49+B52+B53</f>
        <v>487636.82999999996</v>
      </c>
      <c r="C60" s="30" t="s">
        <v>40</v>
      </c>
      <c r="D60" s="10"/>
      <c r="H60" s="1" t="b">
        <f>B60='Работы 2020'!C37</f>
        <v>0</v>
      </c>
    </row>
    <row r="61" spans="1:8" x14ac:dyDescent="0.25">
      <c r="A61" s="4" t="s">
        <v>83</v>
      </c>
      <c r="B61" s="21">
        <f>B60*1.2+B58</f>
        <v>588044.19599999988</v>
      </c>
      <c r="C61" s="30" t="s">
        <v>40</v>
      </c>
      <c r="D61" s="9"/>
    </row>
    <row r="62" spans="1:8" x14ac:dyDescent="0.25">
      <c r="A62" s="4" t="s">
        <v>84</v>
      </c>
      <c r="B62" s="21">
        <f>B5+B8-B61</f>
        <v>-71614.115999999864</v>
      </c>
      <c r="C62" s="30" t="s">
        <v>40</v>
      </c>
      <c r="D62" s="9"/>
    </row>
    <row r="63" spans="1:8" ht="28.5" x14ac:dyDescent="0.25">
      <c r="A63" s="5" t="s">
        <v>85</v>
      </c>
      <c r="B63" s="21">
        <f>B62+B7</f>
        <v>-107491.4659999999</v>
      </c>
      <c r="C63" s="30" t="s">
        <v>40</v>
      </c>
      <c r="D63" s="9"/>
    </row>
  </sheetData>
  <sheetProtection formatCells="0" formatColumn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40"/>
  <sheetViews>
    <sheetView workbookViewId="0">
      <pane ySplit="3" topLeftCell="A19" activePane="bottomLeft" state="frozen"/>
      <selection pane="bottomLeft" activeCell="B40" sqref="B40"/>
    </sheetView>
  </sheetViews>
  <sheetFormatPr defaultRowHeight="15" x14ac:dyDescent="0.25"/>
  <cols>
    <col min="1" max="1" width="70.5703125" style="20" customWidth="1"/>
    <col min="2" max="2" width="12.5703125" style="20" customWidth="1"/>
    <col min="3" max="3" width="20.5703125" style="20" customWidth="1"/>
    <col min="4" max="4" width="12.5703125" style="20" customWidth="1"/>
    <col min="5" max="16384" width="9.140625" style="20"/>
  </cols>
  <sheetData>
    <row r="2" spans="1:4" x14ac:dyDescent="0.25">
      <c r="A2" s="20" t="s">
        <v>41</v>
      </c>
    </row>
    <row r="3" spans="1:4" ht="21.75" customHeight="1" x14ac:dyDescent="0.25">
      <c r="A3" s="20" t="s">
        <v>34</v>
      </c>
    </row>
    <row r="4" spans="1:4" ht="15.75" thickBot="1" x14ac:dyDescent="0.3"/>
    <row r="5" spans="1:4" ht="15.75" thickBot="1" x14ac:dyDescent="0.3">
      <c r="A5" s="52" t="s">
        <v>28</v>
      </c>
      <c r="B5" s="52" t="s">
        <v>42</v>
      </c>
      <c r="C5" s="52" t="s">
        <v>29</v>
      </c>
      <c r="D5" s="52" t="s">
        <v>30</v>
      </c>
    </row>
    <row r="6" spans="1:4" s="58" customFormat="1" ht="15.75" thickBot="1" x14ac:dyDescent="0.3">
      <c r="A6" s="56" t="s">
        <v>43</v>
      </c>
      <c r="B6" s="57">
        <v>8964.16</v>
      </c>
      <c r="C6" s="56" t="s">
        <v>44</v>
      </c>
      <c r="D6" s="57">
        <v>1</v>
      </c>
    </row>
    <row r="7" spans="1:4" s="58" customFormat="1" ht="15.75" thickBot="1" x14ac:dyDescent="0.3">
      <c r="A7" s="56" t="s">
        <v>45</v>
      </c>
      <c r="B7" s="57">
        <v>7049.03</v>
      </c>
      <c r="C7" s="56" t="s">
        <v>14</v>
      </c>
      <c r="D7" s="57">
        <v>109</v>
      </c>
    </row>
    <row r="8" spans="1:4" s="58" customFormat="1" ht="15.75" thickBot="1" x14ac:dyDescent="0.3">
      <c r="A8" s="56" t="s">
        <v>35</v>
      </c>
      <c r="B8" s="57">
        <v>1701.45</v>
      </c>
      <c r="C8" s="56" t="s">
        <v>36</v>
      </c>
      <c r="D8" s="57">
        <v>3</v>
      </c>
    </row>
    <row r="9" spans="1:4" s="58" customFormat="1" ht="15.75" thickBot="1" x14ac:dyDescent="0.3">
      <c r="A9" s="56" t="s">
        <v>46</v>
      </c>
      <c r="B9" s="57">
        <v>3193</v>
      </c>
      <c r="C9" s="56" t="s">
        <v>47</v>
      </c>
      <c r="D9" s="57">
        <v>1</v>
      </c>
    </row>
    <row r="10" spans="1:4" s="58" customFormat="1" ht="15.75" thickBot="1" x14ac:dyDescent="0.3">
      <c r="A10" s="56" t="s">
        <v>48</v>
      </c>
      <c r="B10" s="57">
        <v>5467.95</v>
      </c>
      <c r="C10" s="56" t="s">
        <v>49</v>
      </c>
      <c r="D10" s="57">
        <v>5</v>
      </c>
    </row>
    <row r="11" spans="1:4" s="58" customFormat="1" ht="15.75" thickBot="1" x14ac:dyDescent="0.3">
      <c r="A11" s="56" t="s">
        <v>50</v>
      </c>
      <c r="B11" s="57">
        <v>211.65</v>
      </c>
      <c r="C11" s="56" t="s">
        <v>7</v>
      </c>
      <c r="D11" s="57">
        <v>12450</v>
      </c>
    </row>
    <row r="12" spans="1:4" s="58" customFormat="1" ht="15.75" thickBot="1" x14ac:dyDescent="0.3">
      <c r="A12" s="56" t="s">
        <v>51</v>
      </c>
      <c r="B12" s="57">
        <v>211.65</v>
      </c>
      <c r="C12" s="56" t="s">
        <v>7</v>
      </c>
      <c r="D12" s="57">
        <v>12450</v>
      </c>
    </row>
    <row r="13" spans="1:4" s="58" customFormat="1" ht="15.75" thickBot="1" x14ac:dyDescent="0.3">
      <c r="A13" s="56" t="s">
        <v>52</v>
      </c>
      <c r="B13" s="57">
        <v>381.43</v>
      </c>
      <c r="C13" s="56" t="s">
        <v>44</v>
      </c>
      <c r="D13" s="57">
        <v>1</v>
      </c>
    </row>
    <row r="14" spans="1:4" s="58" customFormat="1" ht="15.75" thickBot="1" x14ac:dyDescent="0.3">
      <c r="A14" s="56" t="s">
        <v>53</v>
      </c>
      <c r="B14" s="57">
        <v>1117.43</v>
      </c>
      <c r="C14" s="56" t="s">
        <v>38</v>
      </c>
      <c r="D14" s="57">
        <v>1</v>
      </c>
    </row>
    <row r="15" spans="1:4" s="58" customFormat="1" ht="15.75" thickBot="1" x14ac:dyDescent="0.3">
      <c r="A15" s="56" t="s">
        <v>31</v>
      </c>
      <c r="B15" s="57">
        <v>2090.4</v>
      </c>
      <c r="C15" s="56" t="s">
        <v>8</v>
      </c>
      <c r="D15" s="57">
        <v>15</v>
      </c>
    </row>
    <row r="16" spans="1:4" s="58" customFormat="1" ht="15.75" thickBot="1" x14ac:dyDescent="0.3">
      <c r="A16" s="56" t="s">
        <v>54</v>
      </c>
      <c r="B16" s="57">
        <v>29103.33</v>
      </c>
      <c r="C16" s="56" t="s">
        <v>44</v>
      </c>
      <c r="D16" s="57">
        <v>1</v>
      </c>
    </row>
    <row r="17" spans="1:4" s="58" customFormat="1" ht="15.75" thickBot="1" x14ac:dyDescent="0.3">
      <c r="A17" s="56" t="s">
        <v>55</v>
      </c>
      <c r="B17" s="57">
        <v>3149.74</v>
      </c>
      <c r="C17" s="56" t="s">
        <v>37</v>
      </c>
      <c r="D17" s="57">
        <v>1</v>
      </c>
    </row>
    <row r="18" spans="1:4" s="58" customFormat="1" ht="15.75" thickBot="1" x14ac:dyDescent="0.3">
      <c r="A18" s="56" t="s">
        <v>56</v>
      </c>
      <c r="B18" s="57">
        <v>8839.5</v>
      </c>
      <c r="C18" s="56" t="s">
        <v>8</v>
      </c>
      <c r="D18" s="57">
        <v>12450</v>
      </c>
    </row>
    <row r="19" spans="1:4" s="58" customFormat="1" ht="15.75" thickBot="1" x14ac:dyDescent="0.3">
      <c r="A19" s="56" t="s">
        <v>57</v>
      </c>
      <c r="B19" s="57">
        <v>9835.5</v>
      </c>
      <c r="C19" s="56" t="s">
        <v>7</v>
      </c>
      <c r="D19" s="57">
        <v>12450</v>
      </c>
    </row>
    <row r="20" spans="1:4" s="58" customFormat="1" ht="15.75" thickBot="1" x14ac:dyDescent="0.3">
      <c r="A20" s="56" t="s">
        <v>58</v>
      </c>
      <c r="B20" s="57">
        <v>2863.5</v>
      </c>
      <c r="C20" s="56" t="s">
        <v>7</v>
      </c>
      <c r="D20" s="57">
        <v>12450</v>
      </c>
    </row>
    <row r="21" spans="1:4" s="58" customFormat="1" ht="15.75" thickBot="1" x14ac:dyDescent="0.3">
      <c r="A21" s="56" t="s">
        <v>59</v>
      </c>
      <c r="B21" s="57">
        <v>3112.5</v>
      </c>
      <c r="C21" s="56" t="s">
        <v>7</v>
      </c>
      <c r="D21" s="57">
        <v>12450</v>
      </c>
    </row>
    <row r="22" spans="1:4" s="58" customFormat="1" ht="15.75" thickBot="1" x14ac:dyDescent="0.3">
      <c r="A22" s="56" t="s">
        <v>60</v>
      </c>
      <c r="B22" s="57">
        <v>16558.37</v>
      </c>
      <c r="C22" s="56" t="s">
        <v>7</v>
      </c>
      <c r="D22" s="57">
        <v>12449.9</v>
      </c>
    </row>
    <row r="23" spans="1:4" s="58" customFormat="1" ht="15.75" thickBot="1" x14ac:dyDescent="0.3">
      <c r="A23" s="56" t="s">
        <v>61</v>
      </c>
      <c r="B23" s="57">
        <v>20674.13</v>
      </c>
      <c r="C23" s="56" t="s">
        <v>7</v>
      </c>
      <c r="D23" s="57">
        <v>12454.3</v>
      </c>
    </row>
    <row r="24" spans="1:4" s="58" customFormat="1" ht="15.75" thickBot="1" x14ac:dyDescent="0.3">
      <c r="A24" s="56" t="s">
        <v>62</v>
      </c>
      <c r="B24" s="57">
        <v>30116.28</v>
      </c>
      <c r="C24" s="56" t="s">
        <v>7</v>
      </c>
      <c r="D24" s="57">
        <v>12242.39</v>
      </c>
    </row>
    <row r="25" spans="1:4" s="58" customFormat="1" ht="15.75" thickBot="1" x14ac:dyDescent="0.3">
      <c r="A25" s="56" t="s">
        <v>63</v>
      </c>
      <c r="B25" s="57">
        <v>34249.33</v>
      </c>
      <c r="C25" s="56" t="s">
        <v>7</v>
      </c>
      <c r="D25" s="57">
        <v>12454.3</v>
      </c>
    </row>
    <row r="26" spans="1:4" s="58" customFormat="1" ht="15.75" thickBot="1" x14ac:dyDescent="0.3">
      <c r="A26" s="56" t="s">
        <v>64</v>
      </c>
      <c r="B26" s="57">
        <v>49177.5</v>
      </c>
      <c r="C26" s="56" t="s">
        <v>8</v>
      </c>
      <c r="D26" s="57">
        <v>12450</v>
      </c>
    </row>
    <row r="27" spans="1:4" s="58" customFormat="1" ht="15.75" thickBot="1" x14ac:dyDescent="0.3">
      <c r="A27" s="56" t="s">
        <v>65</v>
      </c>
      <c r="B27" s="57">
        <v>51294</v>
      </c>
      <c r="C27" s="56" t="s">
        <v>7</v>
      </c>
      <c r="D27" s="57">
        <v>12450</v>
      </c>
    </row>
    <row r="28" spans="1:4" s="58" customFormat="1" ht="15.75" thickBot="1" x14ac:dyDescent="0.3">
      <c r="A28" s="56" t="s">
        <v>66</v>
      </c>
      <c r="B28" s="57">
        <v>2273.14</v>
      </c>
      <c r="C28" s="56" t="s">
        <v>38</v>
      </c>
      <c r="D28" s="57">
        <v>1</v>
      </c>
    </row>
    <row r="29" spans="1:4" s="58" customFormat="1" ht="15.75" thickBot="1" x14ac:dyDescent="0.3">
      <c r="A29" s="56" t="s">
        <v>67</v>
      </c>
      <c r="B29" s="57">
        <v>4387.05</v>
      </c>
      <c r="C29" s="56" t="s">
        <v>38</v>
      </c>
      <c r="D29" s="57">
        <v>1</v>
      </c>
    </row>
    <row r="30" spans="1:4" s="58" customFormat="1" ht="15.75" thickBot="1" x14ac:dyDescent="0.3">
      <c r="A30" s="56" t="s">
        <v>68</v>
      </c>
      <c r="B30" s="57">
        <v>996</v>
      </c>
      <c r="C30" s="56" t="s">
        <v>7</v>
      </c>
      <c r="D30" s="57">
        <v>12450</v>
      </c>
    </row>
    <row r="31" spans="1:4" s="58" customFormat="1" ht="15.75" thickBot="1" x14ac:dyDescent="0.3">
      <c r="A31" s="56" t="s">
        <v>69</v>
      </c>
      <c r="B31" s="57">
        <v>996</v>
      </c>
      <c r="C31" s="56" t="s">
        <v>7</v>
      </c>
      <c r="D31" s="57">
        <v>12450</v>
      </c>
    </row>
    <row r="32" spans="1:4" s="58" customFormat="1" ht="15.75" thickBot="1" x14ac:dyDescent="0.3">
      <c r="A32" s="56" t="s">
        <v>70</v>
      </c>
      <c r="B32" s="57">
        <v>1492.34</v>
      </c>
      <c r="C32" s="56" t="s">
        <v>38</v>
      </c>
      <c r="D32" s="57">
        <v>1</v>
      </c>
    </row>
    <row r="33" spans="1:4" s="58" customFormat="1" ht="15.75" thickBot="1" x14ac:dyDescent="0.3">
      <c r="A33" s="56" t="s">
        <v>71</v>
      </c>
      <c r="B33" s="57">
        <v>1369.5</v>
      </c>
      <c r="C33" s="56" t="s">
        <v>7</v>
      </c>
      <c r="D33" s="57">
        <v>12450</v>
      </c>
    </row>
    <row r="34" spans="1:4" s="58" customFormat="1" ht="15.75" thickBot="1" x14ac:dyDescent="0.3">
      <c r="A34" s="56" t="s">
        <v>72</v>
      </c>
      <c r="B34" s="57">
        <v>1369.5</v>
      </c>
      <c r="C34" s="56" t="s">
        <v>7</v>
      </c>
      <c r="D34" s="57">
        <v>12450</v>
      </c>
    </row>
    <row r="35" spans="1:4" s="58" customFormat="1" ht="15.75" thickBot="1" x14ac:dyDescent="0.3">
      <c r="A35" s="56" t="s">
        <v>73</v>
      </c>
      <c r="B35" s="57">
        <v>4190.6499999999996</v>
      </c>
      <c r="C35" s="56" t="s">
        <v>74</v>
      </c>
      <c r="D35" s="57">
        <v>5</v>
      </c>
    </row>
    <row r="36" spans="1:4" s="58" customFormat="1" ht="15.75" thickBot="1" x14ac:dyDescent="0.3">
      <c r="A36" s="56" t="s">
        <v>75</v>
      </c>
      <c r="B36" s="57">
        <v>164231.66</v>
      </c>
      <c r="C36" s="56" t="s">
        <v>39</v>
      </c>
      <c r="D36" s="57">
        <v>1</v>
      </c>
    </row>
    <row r="37" spans="1:4" s="58" customFormat="1" ht="15.75" thickBot="1" x14ac:dyDescent="0.3">
      <c r="A37" s="56" t="s">
        <v>76</v>
      </c>
      <c r="B37" s="57">
        <v>16969.16</v>
      </c>
      <c r="C37" s="56" t="s">
        <v>44</v>
      </c>
      <c r="D37" s="57">
        <v>1</v>
      </c>
    </row>
    <row r="38" spans="1:4" ht="15.75" thickBot="1" x14ac:dyDescent="0.3">
      <c r="A38" s="53"/>
      <c r="B38" s="55">
        <f>SUM(B6:B37)</f>
        <v>487636.83</v>
      </c>
      <c r="C38" s="53"/>
      <c r="D38" s="54"/>
    </row>
    <row r="40" spans="1:4" x14ac:dyDescent="0.25">
      <c r="B40" s="20">
        <v>487636.82999999996</v>
      </c>
    </row>
  </sheetData>
  <autoFilter ref="A3:E3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1" max="1" width="8.5703125" style="27" customWidth="1"/>
    <col min="2" max="2" width="6.28515625" style="27" customWidth="1"/>
    <col min="3" max="3" width="18.85546875" style="27" customWidth="1"/>
    <col min="4" max="4" width="14.42578125" style="27" customWidth="1"/>
    <col min="5" max="5" width="14.85546875" style="27" customWidth="1"/>
    <col min="6" max="6" width="8.5703125" style="27" customWidth="1"/>
    <col min="7" max="7" width="15.7109375" style="27" customWidth="1"/>
    <col min="8" max="8" width="14.28515625" style="27" customWidth="1"/>
    <col min="9" max="16384" width="9.140625" style="27"/>
  </cols>
  <sheetData>
    <row r="1" spans="1:8" ht="16.5" x14ac:dyDescent="0.25">
      <c r="A1" s="46"/>
      <c r="B1" s="46"/>
      <c r="C1" s="46"/>
      <c r="D1" s="46"/>
      <c r="E1" s="46"/>
      <c r="F1" s="46"/>
      <c r="G1" s="46"/>
      <c r="H1" s="46"/>
    </row>
    <row r="3" spans="1:8" x14ac:dyDescent="0.25">
      <c r="A3" s="31"/>
      <c r="B3" s="44"/>
      <c r="C3" s="45"/>
      <c r="D3" s="31"/>
      <c r="E3" s="31"/>
      <c r="F3" s="31"/>
      <c r="G3" s="32"/>
      <c r="H3" s="32"/>
    </row>
    <row r="4" spans="1:8" x14ac:dyDescent="0.25">
      <c r="A4" s="33"/>
      <c r="B4" s="34"/>
      <c r="C4" s="47"/>
      <c r="D4" s="47"/>
      <c r="E4" s="47"/>
      <c r="F4" s="47"/>
      <c r="G4" s="47"/>
      <c r="H4" s="48"/>
    </row>
    <row r="5" spans="1:8" x14ac:dyDescent="0.25">
      <c r="A5" s="31"/>
      <c r="B5" s="44"/>
      <c r="C5" s="45"/>
      <c r="D5" s="35"/>
      <c r="E5" s="35"/>
      <c r="F5" s="36"/>
      <c r="G5" s="37"/>
      <c r="H5" s="37"/>
    </row>
    <row r="6" spans="1:8" x14ac:dyDescent="0.25">
      <c r="A6" s="31"/>
      <c r="B6" s="44"/>
      <c r="C6" s="45"/>
      <c r="D6" s="35"/>
      <c r="E6" s="35"/>
      <c r="F6" s="36"/>
      <c r="G6" s="37"/>
      <c r="H6" s="37"/>
    </row>
    <row r="7" spans="1:8" x14ac:dyDescent="0.25">
      <c r="A7" s="31"/>
      <c r="B7" s="44"/>
      <c r="C7" s="45"/>
      <c r="D7" s="35"/>
      <c r="E7" s="35"/>
      <c r="F7" s="36"/>
      <c r="G7" s="37"/>
      <c r="H7" s="37"/>
    </row>
    <row r="8" spans="1:8" x14ac:dyDescent="0.25">
      <c r="A8" s="31"/>
      <c r="B8" s="44"/>
      <c r="C8" s="45"/>
      <c r="D8" s="35"/>
      <c r="E8" s="35"/>
      <c r="F8" s="36"/>
      <c r="G8" s="37"/>
      <c r="H8" s="37"/>
    </row>
    <row r="9" spans="1:8" x14ac:dyDescent="0.25">
      <c r="A9" s="31"/>
      <c r="B9" s="44"/>
      <c r="C9" s="45"/>
      <c r="D9" s="35"/>
      <c r="E9" s="35"/>
      <c r="F9" s="36"/>
      <c r="G9" s="37"/>
      <c r="H9" s="37"/>
    </row>
    <row r="10" spans="1:8" x14ac:dyDescent="0.25">
      <c r="A10" s="31"/>
      <c r="B10" s="44"/>
      <c r="C10" s="45"/>
      <c r="D10" s="35"/>
      <c r="E10" s="35"/>
      <c r="F10" s="36"/>
      <c r="G10" s="37"/>
      <c r="H10" s="37"/>
    </row>
    <row r="11" spans="1:8" x14ac:dyDescent="0.25">
      <c r="A11" s="31"/>
      <c r="B11" s="44"/>
      <c r="C11" s="45"/>
      <c r="D11" s="35"/>
      <c r="E11" s="35"/>
      <c r="F11" s="36"/>
      <c r="G11" s="37"/>
      <c r="H11" s="37"/>
    </row>
    <row r="12" spans="1:8" x14ac:dyDescent="0.25">
      <c r="A12" s="31"/>
      <c r="B12" s="44"/>
      <c r="C12" s="45"/>
      <c r="D12" s="35"/>
      <c r="E12" s="35"/>
      <c r="F12" s="36"/>
      <c r="G12" s="37"/>
      <c r="H12" s="37"/>
    </row>
    <row r="13" spans="1:8" x14ac:dyDescent="0.25">
      <c r="A13" s="31"/>
      <c r="B13" s="44"/>
      <c r="C13" s="45"/>
      <c r="D13" s="35"/>
      <c r="E13" s="35"/>
      <c r="F13" s="36"/>
      <c r="G13" s="37"/>
      <c r="H13" s="37"/>
    </row>
    <row r="14" spans="1:8" x14ac:dyDescent="0.25">
      <c r="A14" s="31"/>
      <c r="B14" s="44"/>
      <c r="C14" s="45"/>
      <c r="D14" s="35"/>
      <c r="E14" s="35"/>
      <c r="F14" s="36"/>
      <c r="G14" s="37"/>
      <c r="H14" s="37"/>
    </row>
    <row r="15" spans="1:8" x14ac:dyDescent="0.25">
      <c r="A15" s="31"/>
      <c r="B15" s="44"/>
      <c r="C15" s="45"/>
      <c r="D15" s="35"/>
      <c r="E15" s="35"/>
      <c r="F15" s="36"/>
      <c r="G15" s="37"/>
      <c r="H15" s="37"/>
    </row>
    <row r="16" spans="1:8" x14ac:dyDescent="0.25">
      <c r="A16" s="31"/>
      <c r="B16" s="44"/>
      <c r="C16" s="45"/>
      <c r="D16" s="35"/>
      <c r="E16" s="35"/>
      <c r="F16" s="36"/>
      <c r="G16" s="37"/>
      <c r="H16" s="37"/>
    </row>
    <row r="17" spans="1:8" x14ac:dyDescent="0.25">
      <c r="A17" s="49"/>
      <c r="B17" s="50"/>
      <c r="C17" s="51"/>
      <c r="D17" s="38"/>
      <c r="E17" s="38"/>
      <c r="F17" s="39"/>
      <c r="G17" s="37"/>
      <c r="H17" s="37"/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Осетровка 15</vt:lpstr>
      <vt:lpstr>Работы 2020</vt:lpstr>
      <vt:lpstr>Справка</vt:lpstr>
      <vt:lpstr>'Осетровка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Ольга Соломко Михайловна</cp:lastModifiedBy>
  <cp:lastPrinted>2020-02-13T02:32:18Z</cp:lastPrinted>
  <dcterms:created xsi:type="dcterms:W3CDTF">2018-02-13T05:54:21Z</dcterms:created>
  <dcterms:modified xsi:type="dcterms:W3CDTF">2021-02-26T02:23:14Z</dcterms:modified>
</cp:coreProperties>
</file>