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Батарейный, д. 5" sheetId="1" r:id="rId1"/>
    <sheet name="Работы 2019" sheetId="5" r:id="rId2"/>
    <sheet name="Справка" sheetId="6" r:id="rId3"/>
  </sheets>
  <definedNames>
    <definedName name="_xlnm._FilterDatabase" localSheetId="1" hidden="1">'Работы 2019'!$A$3:$E$37</definedName>
    <definedName name="_xlnm.Print_Area" localSheetId="0">'Батарейный, д. 5'!$A$1:$D$65</definedName>
  </definedNames>
  <calcPr calcId="144525" calcMode="manual"/>
</workbook>
</file>

<file path=xl/calcChain.xml><?xml version="1.0" encoding="utf-8"?>
<calcChain xmlns="http://schemas.openxmlformats.org/spreadsheetml/2006/main">
  <c r="B63" i="1" l="1"/>
  <c r="B64" i="1" l="1"/>
  <c r="B65" i="1" s="1"/>
  <c r="H62" i="1" l="1"/>
  <c r="B56" i="1"/>
  <c r="B54" i="1"/>
  <c r="B51" i="1"/>
  <c r="B32" i="1"/>
  <c r="B29" i="1"/>
  <c r="B22" i="1"/>
  <c r="B19" i="1"/>
  <c r="B16" i="1"/>
  <c r="B62" i="1" s="1"/>
  <c r="B13" i="1"/>
  <c r="B8" i="1" l="1"/>
  <c r="B61" i="1" l="1"/>
  <c r="B60" i="1" s="1"/>
  <c r="B10" i="1"/>
  <c r="B9" i="1" s="1"/>
  <c r="B11" i="1" s="1"/>
</calcChain>
</file>

<file path=xl/sharedStrings.xml><?xml version="1.0" encoding="utf-8"?>
<sst xmlns="http://schemas.openxmlformats.org/spreadsheetml/2006/main" count="266" uniqueCount="118">
  <si>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</si>
  <si>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</si>
  <si>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</si>
  <si>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</si>
  <si>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</si>
  <si>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</si>
  <si>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</si>
  <si>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</si>
  <si>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</si>
  <si>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</si>
  <si>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</si>
  <si>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</si>
  <si>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</si>
  <si>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</si>
  <si>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</si>
  <si>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</si>
  <si>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</si>
  <si>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</si>
  <si>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</si>
  <si>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</si>
  <si>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</si>
  <si>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</si>
  <si>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</si>
  <si>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</si>
  <si>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</si>
  <si>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</si>
  <si>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</si>
  <si>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</si>
  <si>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</si>
  <si>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</si>
  <si>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</si>
  <si>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осмотр подвала</t>
  </si>
  <si>
    <t>раз</t>
  </si>
  <si>
    <t>Устранение свищей хомутами</t>
  </si>
  <si>
    <t>Выезд а/машины по заявке</t>
  </si>
  <si>
    <t>выезд</t>
  </si>
  <si>
    <t xml:space="preserve">Годовая фактическая стоимость работ (услуг) </t>
  </si>
  <si>
    <t>Адрес: Батарейный мкр., д. 5</t>
  </si>
  <si>
    <t>Общий итог</t>
  </si>
  <si>
    <t>сброс воздуха со стояков отопления</t>
  </si>
  <si>
    <t>Кол-во</t>
  </si>
  <si>
    <t>Ед.изм</t>
  </si>
  <si>
    <t>Сумма</t>
  </si>
  <si>
    <t>Наименование работ</t>
  </si>
  <si>
    <t xml:space="preserve">По адресу БАТАРЕЙНЫЙ мкр д.5                                           </t>
  </si>
  <si>
    <t>Доходы по дому:</t>
  </si>
  <si>
    <t xml:space="preserve">Накопительная по работам за период c  01.01.2019 по  31.12.2019 г.                                                                                   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</si>
  <si>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</si>
  <si>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</si>
  <si>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 кв.2019г.</t>
  </si>
  <si>
    <t>Гор. вода потр.при содер.общего имущ-ва  в МКД 3,4 кв.2019г.</t>
  </si>
  <si>
    <t>Замена сборок д.20 с устр-м сбросника на водогаз-х трубах с</t>
  </si>
  <si>
    <t>шт.</t>
  </si>
  <si>
    <t>Краска</t>
  </si>
  <si>
    <t>кг</t>
  </si>
  <si>
    <t>Организация мест накоп.ртуть сод-х ламп 3,4 кв. 2019г. К=0,6</t>
  </si>
  <si>
    <t>Освещение теплового узла</t>
  </si>
  <si>
    <t>узел</t>
  </si>
  <si>
    <t>Очистка канализационной сети</t>
  </si>
  <si>
    <t>Ремонт вентилей д.20-32</t>
  </si>
  <si>
    <t>Ремонт теплового узла</t>
  </si>
  <si>
    <t>Смена резьб (для всех диаметров с применением электросварочн</t>
  </si>
  <si>
    <t>Смена труб ХВС и ГВС д.20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</si>
  <si>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</si>
  <si>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</si>
  <si>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</si>
  <si>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</si>
  <si>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</si>
  <si>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</si>
  <si>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</si>
  <si>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</si>
  <si>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Устройство соединения эл. проводов с использованием эл.зажим</t>
  </si>
  <si>
    <t>1 соед.</t>
  </si>
  <si>
    <t>Хол.вода потр.при содер.общ.имущ. в МКД 1,2 кв.2019г.1-5 эт</t>
  </si>
  <si>
    <t>Хол.вода потр.при содер.общ.имущ. в МКД 3,4 кв.2019г.1-5 эт.</t>
  </si>
  <si>
    <t>Электрическая энергия потр.при содержании общего имущ.МКД 1,</t>
  </si>
  <si>
    <t>Электрическая энергия потр.при содержании общего имущ.МКД 3,</t>
  </si>
  <si>
    <t>№ раб</t>
  </si>
  <si>
    <t>Справка об уровне сбора платы за жилое помещение по состоянию на 18.02.2020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</si>
  <si>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</si>
  <si>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</si>
  <si>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</si>
  <si>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</si>
  <si>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</si>
  <si>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</si>
  <si>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</si>
  <si>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</si>
  <si>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</si>
  <si>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</si>
  <si>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09</t>
  </si>
  <si>
    <t>БАТАРЕЙНЫЙ мкр д.5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</si>
  <si>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</si>
  <si>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</si>
  <si>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</si>
  <si>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</si>
  <si>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</si>
  <si>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</si>
  <si>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</si>
  <si>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</si>
  <si>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</si>
  <si>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</si>
  <si>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</si>
  <si>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</si>
  <si>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</si>
  <si>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</si>
  <si>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</si>
  <si>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</si>
  <si>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</si>
  <si>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</si>
  <si>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</si>
  <si>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</si>
  <si>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</si>
  <si>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</si>
  <si>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</si>
  <si>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</si>
  <si>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Электрическая энергия потр.при содержании общего имущ.МКД 1,2 кв. 2019 г.</t>
  </si>
  <si>
    <t>Электрическая энергия потр.при содержании общего имущ.МКД 3,4 кв. 2019 г.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</si>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</sst>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5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7" fillId="33" borderId="0" applyNumberFormat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/>
    <xf numFmtId="0" fontId="2" fillId="0" borderId="0" xfId="0" applyFont="1" applyFill="1" applyAlignment="1">
      <alignment horizontal="left" vertical="center"/>
    </xf>
    <xf numFmtId="0" fontId="8" fillId="0" borderId="0" xfId="0" applyFont="1" applyFill="1"/>
    <xf numFmtId="164" fontId="2" fillId="0" borderId="0" xfId="3" applyFont="1" applyFill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left" vertical="center"/>
    </xf>
    <xf numFmtId="0" fontId="11" fillId="0" borderId="2" xfId="2" applyFont="1" applyFill="1" applyBorder="1" applyAlignment="1" applyProtection="1">
      <alignment horizontal="center" vertical="center"/>
    </xf>
    <xf numFmtId="164" fontId="10" fillId="0" borderId="2" xfId="3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164" fontId="12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2" fillId="0" borderId="2" xfId="3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/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164" fontId="4" fillId="0" borderId="2" xfId="3" applyFont="1" applyFill="1" applyBorder="1" applyAlignment="1">
      <alignment horizontal="center" vertical="center"/>
    </xf>
    <xf numFmtId="164" fontId="10" fillId="0" borderId="2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4" fontId="0" fillId="0" borderId="0" xfId="0" applyNumberFormat="1"/>
    <xf numFmtId="4" fontId="0" fillId="0" borderId="2" xfId="0" applyNumberFormat="1" applyFill="1" applyBorder="1"/>
    <xf numFmtId="0" fontId="0" fillId="0" borderId="2" xfId="0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4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/>
    </xf>
    <xf numFmtId="0" fontId="13" fillId="3" borderId="2" xfId="0" applyFont="1" applyFill="1" applyBorder="1"/>
    <xf numFmtId="4" fontId="0" fillId="3" borderId="2" xfId="0" applyNumberFormat="1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4" fontId="10" fillId="0" borderId="2" xfId="3" applyNumberFormat="1" applyFont="1" applyFill="1" applyBorder="1" applyAlignment="1">
      <alignment horizontal="right" vertical="center" wrapText="1"/>
    </xf>
    <xf numFmtId="4" fontId="4" fillId="0" borderId="2" xfId="3" applyNumberFormat="1" applyFont="1" applyFill="1" applyBorder="1" applyAlignment="1">
      <alignment horizontal="right" vertical="center"/>
    </xf>
    <xf numFmtId="4" fontId="10" fillId="0" borderId="2" xfId="3" applyNumberFormat="1" applyFont="1" applyFill="1" applyBorder="1" applyAlignment="1">
      <alignment horizontal="right" vertical="center"/>
    </xf>
    <xf numFmtId="4" fontId="12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0" fontId="0" fillId="0" borderId="0" xfId="0"/>
    <xf numFmtId="0" fontId="29" fillId="34" borderId="11" xfId="0" applyNumberFormat="1" applyFont="1" applyFill="1" applyBorder="1" applyAlignment="1" applyProtection="1">
      <alignment horizontal="center" vertical="top" wrapText="1"/>
    </xf>
    <xf numFmtId="0" fontId="29" fillId="34" borderId="11" xfId="0" applyNumberFormat="1" applyFont="1" applyFill="1" applyBorder="1" applyAlignment="1" applyProtection="1">
      <alignment horizontal="left" vertical="top" wrapText="1"/>
    </xf>
    <xf numFmtId="0" fontId="29" fillId="34" borderId="11" xfId="0" applyNumberFormat="1" applyFont="1" applyFill="1" applyBorder="1" applyAlignment="1" applyProtection="1">
      <alignment horizontal="left" vertical="center" wrapText="1"/>
    </xf>
    <xf numFmtId="0" fontId="29" fillId="34" borderId="12" xfId="0" applyNumberFormat="1" applyFont="1" applyFill="1" applyBorder="1" applyAlignment="1" applyProtection="1">
      <alignment horizontal="left" vertical="center" wrapText="1"/>
    </xf>
    <xf numFmtId="4" fontId="29" fillId="34" borderId="11" xfId="0" applyNumberFormat="1" applyFont="1" applyFill="1" applyBorder="1" applyAlignment="1" applyProtection="1">
      <alignment horizontal="center" vertical="top" wrapText="1"/>
    </xf>
    <xf numFmtId="2" fontId="29" fillId="34" borderId="11" xfId="0" applyNumberFormat="1" applyFont="1" applyFill="1" applyBorder="1" applyAlignment="1" applyProtection="1">
      <alignment horizontal="center" vertical="top" wrapText="1"/>
    </xf>
    <xf numFmtId="0" fontId="29" fillId="34" borderId="11" xfId="0" applyNumberFormat="1" applyFont="1" applyFill="1" applyBorder="1" applyAlignment="1" applyProtection="1">
      <alignment horizontal="center" vertical="center" wrapText="1"/>
    </xf>
    <xf numFmtId="4" fontId="29" fillId="34" borderId="11" xfId="0" applyNumberFormat="1" applyFont="1" applyFill="1" applyBorder="1" applyAlignment="1" applyProtection="1">
      <alignment horizontal="center" vertical="center" wrapText="1"/>
    </xf>
    <xf numFmtId="2" fontId="29" fillId="34" borderId="11" xfId="0" applyNumberFormat="1" applyFont="1" applyFill="1" applyBorder="1" applyAlignment="1" applyProtection="1">
      <alignment horizontal="center" vertical="center" wrapText="1"/>
    </xf>
    <xf numFmtId="164" fontId="2" fillId="0" borderId="2" xfId="3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29" fillId="34" borderId="12" xfId="0" applyNumberFormat="1" applyFont="1" applyFill="1" applyBorder="1" applyAlignment="1" applyProtection="1">
      <alignment horizontal="center" vertical="top" wrapText="1"/>
    </xf>
    <xf numFmtId="0" fontId="29" fillId="34" borderId="13" xfId="0" applyNumberFormat="1" applyFont="1" applyFill="1" applyBorder="1" applyAlignment="1" applyProtection="1">
      <alignment horizontal="center" vertical="top" wrapText="1"/>
    </xf>
    <xf numFmtId="0" fontId="29" fillId="34" borderId="12" xfId="0" applyNumberFormat="1" applyFont="1" applyFill="1" applyBorder="1" applyAlignment="1" applyProtection="1">
      <alignment horizontal="center" vertical="center" wrapText="1"/>
    </xf>
    <xf numFmtId="0" fontId="29" fillId="34" borderId="14" xfId="0" applyNumberFormat="1" applyFont="1" applyFill="1" applyBorder="1" applyAlignment="1" applyProtection="1">
      <alignment horizontal="center" vertical="center" wrapText="1"/>
    </xf>
    <xf numFmtId="0" fontId="29" fillId="34" borderId="13" xfId="0" applyNumberFormat="1" applyFont="1" applyFill="1" applyBorder="1" applyAlignment="1" applyProtection="1">
      <alignment horizontal="center" vertical="center" wrapText="1"/>
    </xf>
    <xf numFmtId="0" fontId="28" fillId="34" borderId="0" xfId="0" applyNumberFormat="1" applyFont="1" applyFill="1" applyBorder="1" applyAlignment="1" applyProtection="1">
      <alignment horizontal="center" vertical="top" wrapText="1"/>
    </xf>
    <xf numFmtId="0" fontId="29" fillId="34" borderId="14" xfId="0" applyNumberFormat="1" applyFont="1" applyFill="1" applyBorder="1" applyAlignment="1" applyProtection="1">
      <alignment horizontal="left" vertical="center" wrapText="1"/>
    </xf>
    <xf numFmtId="0" fontId="29" fillId="34" borderId="13" xfId="0" applyNumberFormat="1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5"/>
  <sheetViews>
    <sheetView tabSelected="1" workbookViewId="0">
      <pane ySplit="3" topLeftCell="A4" activePane="bottomLeft" state="frozen"/>
      <selection pane="bottomLeft" activeCell="H56" sqref="H56"/>
    </sheetView>
  </sheetViews>
  <sheetFormatPr defaultRowHeight="15" x14ac:dyDescent="0.25"/>
  <cols>
    <col min="1" max="1" width="75" style="5" customWidth="1"/>
    <col min="2" max="2" width="18.28515625" style="7" customWidth="1"/>
    <col min="3" max="3" width="12.140625" style="3" customWidth="1"/>
    <col min="4" max="4" width="14.8554687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45" customHeight="1" x14ac:dyDescent="0.25">
      <c r="A1" s="57" t="s">
        <v>8</v>
      </c>
      <c r="B1" s="57"/>
      <c r="C1" s="57"/>
      <c r="D1" s="57"/>
    </row>
    <row r="2" spans="1:4" s="6" customFormat="1" ht="15.75" x14ac:dyDescent="0.25">
      <c r="A2" s="8" t="s">
        <v>37</v>
      </c>
      <c r="B2" s="59" t="s">
        <v>105</v>
      </c>
      <c r="C2" s="59"/>
      <c r="D2" s="59"/>
    </row>
    <row r="3" spans="1:4" ht="57" x14ac:dyDescent="0.25">
      <c r="A3" s="9" t="s">
        <v>2</v>
      </c>
      <c r="B3" s="27" t="s">
        <v>36</v>
      </c>
      <c r="C3" s="10" t="s">
        <v>0</v>
      </c>
      <c r="D3" s="27" t="s">
        <v>1</v>
      </c>
    </row>
    <row r="4" spans="1:4" x14ac:dyDescent="0.25">
      <c r="A4" s="12" t="s">
        <v>106</v>
      </c>
      <c r="B4" s="40">
        <v>134714.63080000028</v>
      </c>
      <c r="C4" s="69" t="s">
        <v>117</v>
      </c>
      <c r="D4" s="11"/>
    </row>
    <row r="5" spans="1:4" x14ac:dyDescent="0.25">
      <c r="A5" s="60" t="s">
        <v>45</v>
      </c>
      <c r="B5" s="60"/>
      <c r="C5" s="60"/>
      <c r="D5" s="60"/>
    </row>
    <row r="6" spans="1:4" x14ac:dyDescent="0.25">
      <c r="A6" s="12" t="s">
        <v>107</v>
      </c>
      <c r="B6" s="40">
        <v>695965.37</v>
      </c>
      <c r="C6" s="69" t="s">
        <v>117</v>
      </c>
      <c r="D6" s="11"/>
    </row>
    <row r="7" spans="1:4" x14ac:dyDescent="0.25">
      <c r="A7" s="12" t="s">
        <v>108</v>
      </c>
      <c r="B7" s="40">
        <v>781822.36</v>
      </c>
      <c r="C7" s="69" t="s">
        <v>117</v>
      </c>
      <c r="D7" s="11"/>
    </row>
    <row r="8" spans="1:4" x14ac:dyDescent="0.25">
      <c r="A8" s="12" t="s">
        <v>109</v>
      </c>
      <c r="B8" s="40">
        <f>B7-B6</f>
        <v>85856.989999999991</v>
      </c>
      <c r="C8" s="69" t="s">
        <v>117</v>
      </c>
      <c r="D8" s="11"/>
    </row>
    <row r="9" spans="1:4" x14ac:dyDescent="0.25">
      <c r="A9" s="9" t="s">
        <v>9</v>
      </c>
      <c r="B9" s="40">
        <f>B10</f>
        <v>6771.84</v>
      </c>
      <c r="C9" s="69" t="s">
        <v>117</v>
      </c>
      <c r="D9" s="11"/>
    </row>
    <row r="10" spans="1:4" x14ac:dyDescent="0.25">
      <c r="A10" s="13" t="s">
        <v>10</v>
      </c>
      <c r="B10" s="43">
        <f>264.32*12+300*12</f>
        <v>6771.84</v>
      </c>
      <c r="C10" s="16" t="s">
        <v>117</v>
      </c>
      <c r="D10" s="14"/>
    </row>
    <row r="11" spans="1:4" x14ac:dyDescent="0.25">
      <c r="A11" s="15" t="s">
        <v>110</v>
      </c>
      <c r="B11" s="42">
        <f>B6+B9</f>
        <v>702737.21</v>
      </c>
      <c r="C11" s="69" t="s">
        <v>117</v>
      </c>
      <c r="D11" s="14"/>
    </row>
    <row r="12" spans="1:4" x14ac:dyDescent="0.25">
      <c r="A12" s="58" t="s">
        <v>11</v>
      </c>
      <c r="B12" s="58"/>
      <c r="C12" s="58"/>
      <c r="D12" s="58"/>
    </row>
    <row r="13" spans="1:4" x14ac:dyDescent="0.25">
      <c r="A13" s="17" t="s">
        <v>12</v>
      </c>
      <c r="B13" s="41">
        <f>B14+B15</f>
        <v>108558.34</v>
      </c>
      <c r="C13" s="69" t="s">
        <v>117</v>
      </c>
      <c r="D13" s="18"/>
    </row>
    <row r="14" spans="1:4" s="20" customFormat="1" x14ac:dyDescent="0.25">
      <c r="A14" s="19" t="s">
        <v>69</v>
      </c>
      <c r="B14" s="45">
        <v>52941.55</v>
      </c>
      <c r="C14" s="32" t="s">
        <v>4</v>
      </c>
      <c r="D14" s="32">
        <v>14080.2</v>
      </c>
    </row>
    <row r="15" spans="1:4" s="20" customFormat="1" x14ac:dyDescent="0.25">
      <c r="A15" s="19" t="s">
        <v>70</v>
      </c>
      <c r="B15" s="45">
        <v>55616.79</v>
      </c>
      <c r="C15" s="32" t="s">
        <v>4</v>
      </c>
      <c r="D15" s="32">
        <v>14080.2</v>
      </c>
    </row>
    <row r="16" spans="1:4" ht="28.5" x14ac:dyDescent="0.25">
      <c r="A16" s="17" t="s">
        <v>13</v>
      </c>
      <c r="B16" s="41">
        <f>B18+B17</f>
        <v>45158.81</v>
      </c>
      <c r="C16" s="69" t="s">
        <v>117</v>
      </c>
      <c r="D16" s="18"/>
    </row>
    <row r="17" spans="1:5" s="20" customFormat="1" x14ac:dyDescent="0.25">
      <c r="A17" s="19" t="s">
        <v>65</v>
      </c>
      <c r="B17" s="45">
        <v>21785.69</v>
      </c>
      <c r="C17" s="32" t="s">
        <v>4</v>
      </c>
      <c r="D17" s="32">
        <v>13701.7</v>
      </c>
    </row>
    <row r="18" spans="1:5" s="20" customFormat="1" x14ac:dyDescent="0.25">
      <c r="A18" s="19" t="s">
        <v>66</v>
      </c>
      <c r="B18" s="45">
        <v>23373.119999999999</v>
      </c>
      <c r="C18" s="32" t="s">
        <v>4</v>
      </c>
      <c r="D18" s="32">
        <v>14080.2</v>
      </c>
    </row>
    <row r="19" spans="1:5" x14ac:dyDescent="0.25">
      <c r="A19" s="17" t="s">
        <v>14</v>
      </c>
      <c r="B19" s="41">
        <f>B20+B21</f>
        <v>57949.18</v>
      </c>
      <c r="C19" s="69" t="s">
        <v>117</v>
      </c>
      <c r="D19" s="56"/>
    </row>
    <row r="20" spans="1:5" s="20" customFormat="1" x14ac:dyDescent="0.25">
      <c r="A20" s="19" t="s">
        <v>47</v>
      </c>
      <c r="B20" s="45">
        <v>28709.74</v>
      </c>
      <c r="C20" s="32" t="s">
        <v>15</v>
      </c>
      <c r="D20" s="32">
        <v>542</v>
      </c>
    </row>
    <row r="21" spans="1:5" s="20" customFormat="1" x14ac:dyDescent="0.25">
      <c r="A21" s="19" t="s">
        <v>48</v>
      </c>
      <c r="B21" s="45">
        <v>29239.439999999999</v>
      </c>
      <c r="C21" s="32" t="s">
        <v>15</v>
      </c>
      <c r="D21" s="32">
        <v>552</v>
      </c>
    </row>
    <row r="22" spans="1:5" ht="28.5" x14ac:dyDescent="0.25">
      <c r="A22" s="17" t="s">
        <v>16</v>
      </c>
      <c r="B22" s="41">
        <f>SUM(B23:B28)</f>
        <v>15629.039999999999</v>
      </c>
      <c r="C22" s="69" t="s">
        <v>117</v>
      </c>
      <c r="D22" s="18"/>
    </row>
    <row r="23" spans="1:5" s="20" customFormat="1" x14ac:dyDescent="0.25">
      <c r="A23" s="19" t="s">
        <v>49</v>
      </c>
      <c r="B23" s="45">
        <v>1267.22</v>
      </c>
      <c r="C23" s="32" t="s">
        <v>4</v>
      </c>
      <c r="D23" s="32">
        <v>14080.2</v>
      </c>
    </row>
    <row r="24" spans="1:5" s="20" customFormat="1" x14ac:dyDescent="0.25">
      <c r="A24" s="19" t="s">
        <v>50</v>
      </c>
      <c r="B24" s="45">
        <v>1267.22</v>
      </c>
      <c r="C24" s="32" t="s">
        <v>4</v>
      </c>
      <c r="D24" s="32">
        <v>14080.2</v>
      </c>
    </row>
    <row r="25" spans="1:5" s="20" customFormat="1" x14ac:dyDescent="0.25">
      <c r="A25" s="19" t="s">
        <v>73</v>
      </c>
      <c r="B25" s="45">
        <v>1126.42</v>
      </c>
      <c r="C25" s="32" t="s">
        <v>4</v>
      </c>
      <c r="D25" s="32">
        <v>14080.2</v>
      </c>
    </row>
    <row r="26" spans="1:5" s="20" customFormat="1" x14ac:dyDescent="0.25">
      <c r="A26" s="19" t="s">
        <v>74</v>
      </c>
      <c r="B26" s="45">
        <v>1267.22</v>
      </c>
      <c r="C26" s="32" t="s">
        <v>4</v>
      </c>
      <c r="D26" s="32">
        <v>14080.2</v>
      </c>
    </row>
    <row r="27" spans="1:5" s="20" customFormat="1" x14ac:dyDescent="0.25">
      <c r="A27" s="19" t="s">
        <v>115</v>
      </c>
      <c r="B27" s="45">
        <v>5350.48</v>
      </c>
      <c r="C27" s="32" t="s">
        <v>4</v>
      </c>
      <c r="D27" s="32">
        <v>14080.2</v>
      </c>
    </row>
    <row r="28" spans="1:5" s="20" customFormat="1" x14ac:dyDescent="0.25">
      <c r="A28" s="19" t="s">
        <v>116</v>
      </c>
      <c r="B28" s="45">
        <v>5350.48</v>
      </c>
      <c r="C28" s="32" t="s">
        <v>4</v>
      </c>
      <c r="D28" s="32">
        <v>14080.2</v>
      </c>
    </row>
    <row r="29" spans="1:5" ht="42.75" x14ac:dyDescent="0.25">
      <c r="A29" s="17" t="s">
        <v>17</v>
      </c>
      <c r="B29" s="41">
        <f>SUM(B30:B31)</f>
        <v>3164.3900000000003</v>
      </c>
      <c r="C29" s="69" t="s">
        <v>117</v>
      </c>
      <c r="D29" s="22"/>
    </row>
    <row r="30" spans="1:5" s="20" customFormat="1" x14ac:dyDescent="0.25">
      <c r="A30" s="19" t="s">
        <v>53</v>
      </c>
      <c r="B30" s="45">
        <v>1550</v>
      </c>
      <c r="C30" s="32" t="s">
        <v>54</v>
      </c>
      <c r="D30" s="32">
        <v>15.5</v>
      </c>
    </row>
    <row r="31" spans="1:5" s="20" customFormat="1" x14ac:dyDescent="0.25">
      <c r="A31" s="19" t="s">
        <v>56</v>
      </c>
      <c r="B31" s="45">
        <v>1614.39</v>
      </c>
      <c r="C31" s="32" t="s">
        <v>57</v>
      </c>
      <c r="D31" s="32">
        <v>1</v>
      </c>
    </row>
    <row r="32" spans="1:5" ht="42.75" x14ac:dyDescent="0.25">
      <c r="A32" s="17" t="s">
        <v>18</v>
      </c>
      <c r="B32" s="41">
        <f>SUM(B33:B45)</f>
        <v>219664.91</v>
      </c>
      <c r="C32" s="69" t="s">
        <v>117</v>
      </c>
      <c r="D32" s="18"/>
      <c r="E32" s="4" t="s">
        <v>3</v>
      </c>
    </row>
    <row r="33" spans="1:4" s="20" customFormat="1" x14ac:dyDescent="0.25">
      <c r="A33" s="19" t="s">
        <v>34</v>
      </c>
      <c r="B33" s="45">
        <v>1453.59</v>
      </c>
      <c r="C33" s="32" t="s">
        <v>35</v>
      </c>
      <c r="D33" s="32">
        <v>3</v>
      </c>
    </row>
    <row r="34" spans="1:4" s="20" customFormat="1" x14ac:dyDescent="0.25">
      <c r="A34" s="19" t="s">
        <v>19</v>
      </c>
      <c r="B34" s="45">
        <v>1618.72</v>
      </c>
      <c r="C34" s="32" t="s">
        <v>20</v>
      </c>
      <c r="D34" s="32">
        <v>2</v>
      </c>
    </row>
    <row r="35" spans="1:4" s="20" customFormat="1" x14ac:dyDescent="0.25">
      <c r="A35" s="19" t="s">
        <v>51</v>
      </c>
      <c r="B35" s="45">
        <v>42767.1</v>
      </c>
      <c r="C35" s="32" t="s">
        <v>52</v>
      </c>
      <c r="D35" s="32">
        <v>45</v>
      </c>
    </row>
    <row r="36" spans="1:4" s="20" customFormat="1" x14ac:dyDescent="0.25">
      <c r="A36" s="19" t="s">
        <v>58</v>
      </c>
      <c r="B36" s="45">
        <v>4459.5200000000004</v>
      </c>
      <c r="C36" s="32" t="s">
        <v>5</v>
      </c>
      <c r="D36" s="32">
        <v>32</v>
      </c>
    </row>
    <row r="37" spans="1:4" s="20" customFormat="1" x14ac:dyDescent="0.25">
      <c r="A37" s="19" t="s">
        <v>59</v>
      </c>
      <c r="B37" s="45">
        <v>383.63</v>
      </c>
      <c r="C37" s="32" t="s">
        <v>52</v>
      </c>
      <c r="D37" s="32">
        <v>1</v>
      </c>
    </row>
    <row r="38" spans="1:4" s="20" customFormat="1" x14ac:dyDescent="0.25">
      <c r="A38" s="19" t="s">
        <v>60</v>
      </c>
      <c r="B38" s="45">
        <v>162396.16</v>
      </c>
      <c r="C38" s="32" t="s">
        <v>57</v>
      </c>
      <c r="D38" s="32">
        <v>1</v>
      </c>
    </row>
    <row r="39" spans="1:4" s="20" customFormat="1" x14ac:dyDescent="0.25">
      <c r="A39" s="19" t="s">
        <v>61</v>
      </c>
      <c r="B39" s="45">
        <v>1409.46</v>
      </c>
      <c r="C39" s="32" t="s">
        <v>52</v>
      </c>
      <c r="D39" s="32">
        <v>1</v>
      </c>
    </row>
    <row r="40" spans="1:4" s="20" customFormat="1" x14ac:dyDescent="0.25">
      <c r="A40" s="19" t="s">
        <v>62</v>
      </c>
      <c r="B40" s="45">
        <v>1214.5</v>
      </c>
      <c r="C40" s="32" t="s">
        <v>5</v>
      </c>
      <c r="D40" s="32">
        <v>0.7</v>
      </c>
    </row>
    <row r="41" spans="1:4" s="20" customFormat="1" x14ac:dyDescent="0.25">
      <c r="A41" s="19" t="s">
        <v>33</v>
      </c>
      <c r="B41" s="45">
        <v>171.34</v>
      </c>
      <c r="C41" s="32" t="s">
        <v>52</v>
      </c>
      <c r="D41" s="32">
        <v>1</v>
      </c>
    </row>
    <row r="42" spans="1:4" s="20" customFormat="1" x14ac:dyDescent="0.25">
      <c r="A42" s="19" t="s">
        <v>33</v>
      </c>
      <c r="B42" s="45">
        <v>179.6</v>
      </c>
      <c r="C42" s="32" t="s">
        <v>52</v>
      </c>
      <c r="D42" s="32">
        <v>1</v>
      </c>
    </row>
    <row r="43" spans="1:4" s="20" customFormat="1" x14ac:dyDescent="0.25">
      <c r="A43" s="19" t="s">
        <v>71</v>
      </c>
      <c r="B43" s="45">
        <v>2719.62</v>
      </c>
      <c r="C43" s="32" t="s">
        <v>72</v>
      </c>
      <c r="D43" s="32">
        <v>6</v>
      </c>
    </row>
    <row r="44" spans="1:4" s="20" customFormat="1" x14ac:dyDescent="0.25">
      <c r="A44" s="19" t="s">
        <v>31</v>
      </c>
      <c r="B44" s="45">
        <v>270.14</v>
      </c>
      <c r="C44" s="32" t="s">
        <v>32</v>
      </c>
      <c r="D44" s="32">
        <v>1</v>
      </c>
    </row>
    <row r="45" spans="1:4" s="20" customFormat="1" x14ac:dyDescent="0.25">
      <c r="A45" s="19" t="s">
        <v>39</v>
      </c>
      <c r="B45" s="45">
        <v>621.53</v>
      </c>
      <c r="C45" s="32" t="s">
        <v>20</v>
      </c>
      <c r="D45" s="32">
        <v>1</v>
      </c>
    </row>
    <row r="46" spans="1:4" ht="28.5" x14ac:dyDescent="0.25">
      <c r="A46" s="17" t="s">
        <v>21</v>
      </c>
      <c r="B46" s="41">
        <v>0</v>
      </c>
      <c r="C46" s="69" t="s">
        <v>117</v>
      </c>
      <c r="D46" s="18"/>
    </row>
    <row r="47" spans="1:4" ht="28.5" x14ac:dyDescent="0.25">
      <c r="A47" s="17" t="s">
        <v>22</v>
      </c>
      <c r="B47" s="41">
        <v>0</v>
      </c>
      <c r="C47" s="69" t="s">
        <v>117</v>
      </c>
      <c r="D47" s="18"/>
    </row>
    <row r="48" spans="1:4" x14ac:dyDescent="0.25">
      <c r="A48" s="17" t="s">
        <v>23</v>
      </c>
      <c r="B48" s="41">
        <v>0</v>
      </c>
      <c r="C48" s="69" t="s">
        <v>117</v>
      </c>
      <c r="D48" s="18"/>
    </row>
    <row r="49" spans="1:8" ht="28.5" x14ac:dyDescent="0.25">
      <c r="A49" s="17" t="s">
        <v>24</v>
      </c>
      <c r="B49" s="41">
        <v>0</v>
      </c>
      <c r="C49" s="69" t="s">
        <v>117</v>
      </c>
      <c r="D49" s="18"/>
    </row>
    <row r="50" spans="1:8" ht="28.5" x14ac:dyDescent="0.25">
      <c r="A50" s="17" t="s">
        <v>25</v>
      </c>
      <c r="B50" s="41">
        <v>0</v>
      </c>
      <c r="C50" s="69" t="s">
        <v>117</v>
      </c>
      <c r="D50" s="18"/>
    </row>
    <row r="51" spans="1:8" ht="28.5" x14ac:dyDescent="0.25">
      <c r="A51" s="17" t="s">
        <v>26</v>
      </c>
      <c r="B51" s="41">
        <f>B52+B53</f>
        <v>23936.34</v>
      </c>
      <c r="C51" s="69" t="s">
        <v>117</v>
      </c>
      <c r="D51" s="18"/>
    </row>
    <row r="52" spans="1:8" s="20" customFormat="1" x14ac:dyDescent="0.25">
      <c r="A52" s="19" t="s">
        <v>63</v>
      </c>
      <c r="B52" s="45">
        <v>11264.16</v>
      </c>
      <c r="C52" s="32" t="s">
        <v>4</v>
      </c>
      <c r="D52" s="32">
        <v>14080.2</v>
      </c>
    </row>
    <row r="53" spans="1:8" s="20" customFormat="1" x14ac:dyDescent="0.25">
      <c r="A53" s="19" t="s">
        <v>64</v>
      </c>
      <c r="B53" s="45">
        <v>12672.18</v>
      </c>
      <c r="C53" s="32" t="s">
        <v>4</v>
      </c>
      <c r="D53" s="32">
        <v>14080.2</v>
      </c>
    </row>
    <row r="54" spans="1:8" ht="28.5" x14ac:dyDescent="0.25">
      <c r="A54" s="17" t="s">
        <v>27</v>
      </c>
      <c r="B54" s="41">
        <f>SUM(B55:B55)</f>
        <v>1442.72</v>
      </c>
      <c r="C54" s="69" t="s">
        <v>117</v>
      </c>
      <c r="D54" s="18"/>
    </row>
    <row r="55" spans="1:8" s="20" customFormat="1" x14ac:dyDescent="0.25">
      <c r="A55" s="19" t="s">
        <v>28</v>
      </c>
      <c r="B55" s="45">
        <v>1442.72</v>
      </c>
      <c r="C55" s="32" t="s">
        <v>4</v>
      </c>
      <c r="D55" s="32">
        <v>1016</v>
      </c>
    </row>
    <row r="56" spans="1:8" ht="42.75" x14ac:dyDescent="0.25">
      <c r="A56" s="17" t="s">
        <v>29</v>
      </c>
      <c r="B56" s="41">
        <f>SUM(B57:B59)</f>
        <v>68528.67</v>
      </c>
      <c r="C56" s="69" t="s">
        <v>117</v>
      </c>
      <c r="D56" s="18"/>
    </row>
    <row r="57" spans="1:8" s="20" customFormat="1" x14ac:dyDescent="0.25">
      <c r="A57" s="19" t="s">
        <v>55</v>
      </c>
      <c r="B57" s="45">
        <v>110.58</v>
      </c>
      <c r="C57" s="32" t="s">
        <v>4</v>
      </c>
      <c r="D57" s="32">
        <v>6504.44</v>
      </c>
    </row>
    <row r="58" spans="1:8" s="20" customFormat="1" x14ac:dyDescent="0.25">
      <c r="A58" s="19" t="s">
        <v>67</v>
      </c>
      <c r="B58" s="45">
        <v>33921.57</v>
      </c>
      <c r="C58" s="32" t="s">
        <v>4</v>
      </c>
      <c r="D58" s="32">
        <v>13845.53</v>
      </c>
    </row>
    <row r="59" spans="1:8" s="20" customFormat="1" x14ac:dyDescent="0.25">
      <c r="A59" s="19" t="s">
        <v>68</v>
      </c>
      <c r="B59" s="45">
        <v>34496.519999999997</v>
      </c>
      <c r="C59" s="32" t="s">
        <v>4</v>
      </c>
      <c r="D59" s="32">
        <v>14080.2</v>
      </c>
    </row>
    <row r="60" spans="1:8" x14ac:dyDescent="0.25">
      <c r="A60" s="17" t="s">
        <v>30</v>
      </c>
      <c r="B60" s="41">
        <f>B61</f>
        <v>2280</v>
      </c>
      <c r="C60" s="69" t="s">
        <v>117</v>
      </c>
      <c r="D60" s="18"/>
    </row>
    <row r="61" spans="1:8" ht="30" x14ac:dyDescent="0.25">
      <c r="A61" s="23" t="s">
        <v>7</v>
      </c>
      <c r="B61" s="44">
        <f>D61*5*12</f>
        <v>2280</v>
      </c>
      <c r="C61" s="24" t="s">
        <v>6</v>
      </c>
      <c r="D61" s="21">
        <v>38</v>
      </c>
    </row>
    <row r="62" spans="1:8" x14ac:dyDescent="0.25">
      <c r="A62" s="25" t="s">
        <v>111</v>
      </c>
      <c r="B62" s="41">
        <f>B13+B16+B19+B22+B29+B32+B46+B47+B48+B49+B50+B51+B54+B56</f>
        <v>544032.4</v>
      </c>
      <c r="C62" s="69" t="s">
        <v>117</v>
      </c>
      <c r="D62" s="18"/>
      <c r="H62" s="1" t="b">
        <f>B62='Работы 2019'!C37</f>
        <v>1</v>
      </c>
    </row>
    <row r="63" spans="1:8" x14ac:dyDescent="0.25">
      <c r="A63" s="25" t="s">
        <v>112</v>
      </c>
      <c r="B63" s="41">
        <f>B62*1.2+B60</f>
        <v>655118.88</v>
      </c>
      <c r="C63" s="69" t="s">
        <v>117</v>
      </c>
      <c r="D63" s="18"/>
    </row>
    <row r="64" spans="1:8" x14ac:dyDescent="0.25">
      <c r="A64" s="25" t="s">
        <v>113</v>
      </c>
      <c r="B64" s="41">
        <f>B4+B6+B9-B63</f>
        <v>182332.96080000023</v>
      </c>
      <c r="C64" s="69" t="s">
        <v>117</v>
      </c>
      <c r="D64" s="18"/>
    </row>
    <row r="65" spans="1:4" ht="28.5" x14ac:dyDescent="0.25">
      <c r="A65" s="17" t="s">
        <v>114</v>
      </c>
      <c r="B65" s="41">
        <f>B64+B8</f>
        <v>268189.95080000022</v>
      </c>
      <c r="C65" s="69" t="s">
        <v>117</v>
      </c>
      <c r="D65" s="26"/>
    </row>
  </sheetData>
  <sheetProtection sheet="1" objects="1" scenarios="1"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7"/>
  <sheetViews>
    <sheetView workbookViewId="0">
      <pane ySplit="3" topLeftCell="A4" activePane="bottomLeft" state="frozen"/>
      <selection pane="bottomLeft" activeCell="G37" sqref="G37"/>
    </sheetView>
  </sheetViews>
  <sheetFormatPr defaultRowHeight="15" x14ac:dyDescent="0.25"/>
  <cols>
    <col min="1" max="1" width="16.28515625" style="28" customWidth="1"/>
    <col min="2" max="2" width="68.140625" style="29" customWidth="1"/>
    <col min="3" max="3" width="13.5703125" style="30" customWidth="1"/>
    <col min="4" max="4" width="12.42578125" style="28" customWidth="1"/>
    <col min="5" max="5" width="12.42578125" customWidth="1"/>
  </cols>
  <sheetData>
    <row r="1" spans="1:5" x14ac:dyDescent="0.25">
      <c r="B1" s="29" t="s">
        <v>46</v>
      </c>
      <c r="E1" s="29"/>
    </row>
    <row r="2" spans="1:5" x14ac:dyDescent="0.25">
      <c r="B2" s="29" t="s">
        <v>44</v>
      </c>
      <c r="E2" s="29"/>
    </row>
    <row r="3" spans="1:5" x14ac:dyDescent="0.25">
      <c r="A3" s="33" t="s">
        <v>77</v>
      </c>
      <c r="B3" s="33" t="s">
        <v>43</v>
      </c>
      <c r="C3" s="34" t="s">
        <v>42</v>
      </c>
      <c r="D3" s="33" t="s">
        <v>41</v>
      </c>
      <c r="E3" s="33" t="s">
        <v>40</v>
      </c>
    </row>
    <row r="4" spans="1:5" x14ac:dyDescent="0.25">
      <c r="A4" s="32">
        <v>3</v>
      </c>
      <c r="B4" s="19" t="s">
        <v>47</v>
      </c>
      <c r="C4" s="31">
        <v>28709.74</v>
      </c>
      <c r="D4" s="32" t="s">
        <v>15</v>
      </c>
      <c r="E4" s="19">
        <v>542</v>
      </c>
    </row>
    <row r="5" spans="1:5" x14ac:dyDescent="0.25">
      <c r="A5" s="32">
        <v>3</v>
      </c>
      <c r="B5" s="19" t="s">
        <v>48</v>
      </c>
      <c r="C5" s="31">
        <v>29239.439999999999</v>
      </c>
      <c r="D5" s="32" t="s">
        <v>15</v>
      </c>
      <c r="E5" s="19">
        <v>552</v>
      </c>
    </row>
    <row r="6" spans="1:5" x14ac:dyDescent="0.25">
      <c r="A6" s="32">
        <v>6</v>
      </c>
      <c r="B6" s="19" t="s">
        <v>34</v>
      </c>
      <c r="C6" s="31">
        <v>1453.59</v>
      </c>
      <c r="D6" s="32" t="s">
        <v>35</v>
      </c>
      <c r="E6" s="19">
        <v>3</v>
      </c>
    </row>
    <row r="7" spans="1:5" x14ac:dyDescent="0.25">
      <c r="A7" s="32">
        <v>4</v>
      </c>
      <c r="B7" s="19" t="s">
        <v>49</v>
      </c>
      <c r="C7" s="31">
        <v>1267.22</v>
      </c>
      <c r="D7" s="32" t="s">
        <v>4</v>
      </c>
      <c r="E7" s="19">
        <v>14080.2</v>
      </c>
    </row>
    <row r="8" spans="1:5" x14ac:dyDescent="0.25">
      <c r="A8" s="32">
        <v>4</v>
      </c>
      <c r="B8" s="19" t="s">
        <v>50</v>
      </c>
      <c r="C8" s="31">
        <v>1267.22</v>
      </c>
      <c r="D8" s="32" t="s">
        <v>4</v>
      </c>
      <c r="E8" s="19">
        <v>14080.2</v>
      </c>
    </row>
    <row r="9" spans="1:5" x14ac:dyDescent="0.25">
      <c r="A9" s="32">
        <v>13</v>
      </c>
      <c r="B9" s="19" t="s">
        <v>28</v>
      </c>
      <c r="C9" s="31">
        <v>1442.72</v>
      </c>
      <c r="D9" s="32" t="s">
        <v>4</v>
      </c>
      <c r="E9" s="19">
        <v>1016</v>
      </c>
    </row>
    <row r="10" spans="1:5" x14ac:dyDescent="0.25">
      <c r="A10" s="32">
        <v>6</v>
      </c>
      <c r="B10" s="19" t="s">
        <v>19</v>
      </c>
      <c r="C10" s="31">
        <v>1618.72</v>
      </c>
      <c r="D10" s="32" t="s">
        <v>20</v>
      </c>
      <c r="E10" s="19">
        <v>2</v>
      </c>
    </row>
    <row r="11" spans="1:5" x14ac:dyDescent="0.25">
      <c r="A11" s="32">
        <v>6</v>
      </c>
      <c r="B11" s="19" t="s">
        <v>51</v>
      </c>
      <c r="C11" s="31">
        <v>42767.1</v>
      </c>
      <c r="D11" s="32" t="s">
        <v>52</v>
      </c>
      <c r="E11" s="19">
        <v>45</v>
      </c>
    </row>
    <row r="12" spans="1:5" x14ac:dyDescent="0.25">
      <c r="A12" s="32">
        <v>5</v>
      </c>
      <c r="B12" s="19" t="s">
        <v>53</v>
      </c>
      <c r="C12" s="31">
        <v>1550</v>
      </c>
      <c r="D12" s="32" t="s">
        <v>54</v>
      </c>
      <c r="E12" s="19">
        <v>15.5</v>
      </c>
    </row>
    <row r="13" spans="1:5" x14ac:dyDescent="0.25">
      <c r="A13" s="32">
        <v>14</v>
      </c>
      <c r="B13" s="19" t="s">
        <v>55</v>
      </c>
      <c r="C13" s="31">
        <v>110.58</v>
      </c>
      <c r="D13" s="32" t="s">
        <v>4</v>
      </c>
      <c r="E13" s="19">
        <v>6504.44</v>
      </c>
    </row>
    <row r="14" spans="1:5" x14ac:dyDescent="0.25">
      <c r="A14" s="32">
        <v>5</v>
      </c>
      <c r="B14" s="19" t="s">
        <v>56</v>
      </c>
      <c r="C14" s="31">
        <v>1614.39</v>
      </c>
      <c r="D14" s="32" t="s">
        <v>57</v>
      </c>
      <c r="E14" s="19">
        <v>1</v>
      </c>
    </row>
    <row r="15" spans="1:5" x14ac:dyDescent="0.25">
      <c r="A15" s="32">
        <v>6</v>
      </c>
      <c r="B15" s="19" t="s">
        <v>58</v>
      </c>
      <c r="C15" s="31">
        <v>4459.5200000000004</v>
      </c>
      <c r="D15" s="32" t="s">
        <v>5</v>
      </c>
      <c r="E15" s="19">
        <v>32</v>
      </c>
    </row>
    <row r="16" spans="1:5" x14ac:dyDescent="0.25">
      <c r="A16" s="32">
        <v>6</v>
      </c>
      <c r="B16" s="19" t="s">
        <v>59</v>
      </c>
      <c r="C16" s="31">
        <v>383.63</v>
      </c>
      <c r="D16" s="32" t="s">
        <v>52</v>
      </c>
      <c r="E16" s="19">
        <v>1</v>
      </c>
    </row>
    <row r="17" spans="1:5" x14ac:dyDescent="0.25">
      <c r="A17" s="32">
        <v>6</v>
      </c>
      <c r="B17" s="19" t="s">
        <v>60</v>
      </c>
      <c r="C17" s="31">
        <v>162396.16</v>
      </c>
      <c r="D17" s="32" t="s">
        <v>57</v>
      </c>
      <c r="E17" s="19">
        <v>1</v>
      </c>
    </row>
    <row r="18" spans="1:5" x14ac:dyDescent="0.25">
      <c r="A18" s="32">
        <v>6</v>
      </c>
      <c r="B18" s="19" t="s">
        <v>61</v>
      </c>
      <c r="C18" s="31">
        <v>1409.46</v>
      </c>
      <c r="D18" s="32" t="s">
        <v>52</v>
      </c>
      <c r="E18" s="19">
        <v>1</v>
      </c>
    </row>
    <row r="19" spans="1:5" x14ac:dyDescent="0.25">
      <c r="A19" s="32">
        <v>6</v>
      </c>
      <c r="B19" s="19" t="s">
        <v>62</v>
      </c>
      <c r="C19" s="31">
        <v>1214.5</v>
      </c>
      <c r="D19" s="32" t="s">
        <v>5</v>
      </c>
      <c r="E19" s="19">
        <v>0.7</v>
      </c>
    </row>
    <row r="20" spans="1:5" x14ac:dyDescent="0.25">
      <c r="A20" s="32">
        <v>12</v>
      </c>
      <c r="B20" s="19" t="s">
        <v>63</v>
      </c>
      <c r="C20" s="31">
        <v>11264.16</v>
      </c>
      <c r="D20" s="32" t="s">
        <v>4</v>
      </c>
      <c r="E20" s="19">
        <v>14080.2</v>
      </c>
    </row>
    <row r="21" spans="1:5" x14ac:dyDescent="0.25">
      <c r="A21" s="32">
        <v>12</v>
      </c>
      <c r="B21" s="19" t="s">
        <v>64</v>
      </c>
      <c r="C21" s="31">
        <v>12672.18</v>
      </c>
      <c r="D21" s="32" t="s">
        <v>4</v>
      </c>
      <c r="E21" s="19">
        <v>14080.2</v>
      </c>
    </row>
    <row r="22" spans="1:5" x14ac:dyDescent="0.25">
      <c r="A22" s="32">
        <v>2</v>
      </c>
      <c r="B22" s="19" t="s">
        <v>65</v>
      </c>
      <c r="C22" s="31">
        <v>21785.69</v>
      </c>
      <c r="D22" s="32" t="s">
        <v>4</v>
      </c>
      <c r="E22" s="19">
        <v>13701.7</v>
      </c>
    </row>
    <row r="23" spans="1:5" x14ac:dyDescent="0.25">
      <c r="A23" s="32">
        <v>2</v>
      </c>
      <c r="B23" s="19" t="s">
        <v>66</v>
      </c>
      <c r="C23" s="31">
        <v>23373.119999999999</v>
      </c>
      <c r="D23" s="32" t="s">
        <v>4</v>
      </c>
      <c r="E23" s="19">
        <v>14080.2</v>
      </c>
    </row>
    <row r="24" spans="1:5" x14ac:dyDescent="0.25">
      <c r="A24" s="32">
        <v>14</v>
      </c>
      <c r="B24" s="19" t="s">
        <v>67</v>
      </c>
      <c r="C24" s="31">
        <v>33921.57</v>
      </c>
      <c r="D24" s="32" t="s">
        <v>4</v>
      </c>
      <c r="E24" s="19">
        <v>13845.53</v>
      </c>
    </row>
    <row r="25" spans="1:5" x14ac:dyDescent="0.25">
      <c r="A25" s="32">
        <v>14</v>
      </c>
      <c r="B25" s="19" t="s">
        <v>68</v>
      </c>
      <c r="C25" s="31">
        <v>34496.519999999997</v>
      </c>
      <c r="D25" s="32" t="s">
        <v>4</v>
      </c>
      <c r="E25" s="19">
        <v>14080.2</v>
      </c>
    </row>
    <row r="26" spans="1:5" x14ac:dyDescent="0.25">
      <c r="A26" s="32">
        <v>1</v>
      </c>
      <c r="B26" s="19" t="s">
        <v>69</v>
      </c>
      <c r="C26" s="31">
        <v>52941.55</v>
      </c>
      <c r="D26" s="32" t="s">
        <v>4</v>
      </c>
      <c r="E26" s="19">
        <v>14080.2</v>
      </c>
    </row>
    <row r="27" spans="1:5" x14ac:dyDescent="0.25">
      <c r="A27" s="32">
        <v>1</v>
      </c>
      <c r="B27" s="19" t="s">
        <v>70</v>
      </c>
      <c r="C27" s="31">
        <v>55616.79</v>
      </c>
      <c r="D27" s="32" t="s">
        <v>4</v>
      </c>
      <c r="E27" s="19">
        <v>14080.2</v>
      </c>
    </row>
    <row r="28" spans="1:5" x14ac:dyDescent="0.25">
      <c r="A28" s="32">
        <v>6</v>
      </c>
      <c r="B28" s="19" t="s">
        <v>33</v>
      </c>
      <c r="C28" s="31">
        <v>171.34</v>
      </c>
      <c r="D28" s="32" t="s">
        <v>52</v>
      </c>
      <c r="E28" s="19">
        <v>1</v>
      </c>
    </row>
    <row r="29" spans="1:5" x14ac:dyDescent="0.25">
      <c r="A29" s="32">
        <v>6</v>
      </c>
      <c r="B29" s="19" t="s">
        <v>33</v>
      </c>
      <c r="C29" s="31">
        <v>179.6</v>
      </c>
      <c r="D29" s="32" t="s">
        <v>52</v>
      </c>
      <c r="E29" s="19">
        <v>1</v>
      </c>
    </row>
    <row r="30" spans="1:5" x14ac:dyDescent="0.25">
      <c r="A30" s="32">
        <v>6</v>
      </c>
      <c r="B30" s="19" t="s">
        <v>71</v>
      </c>
      <c r="C30" s="31">
        <v>2719.62</v>
      </c>
      <c r="D30" s="32" t="s">
        <v>72</v>
      </c>
      <c r="E30" s="19">
        <v>6</v>
      </c>
    </row>
    <row r="31" spans="1:5" x14ac:dyDescent="0.25">
      <c r="A31" s="32">
        <v>4</v>
      </c>
      <c r="B31" s="19" t="s">
        <v>73</v>
      </c>
      <c r="C31" s="31">
        <v>1126.42</v>
      </c>
      <c r="D31" s="32" t="s">
        <v>4</v>
      </c>
      <c r="E31" s="19">
        <v>14080.2</v>
      </c>
    </row>
    <row r="32" spans="1:5" x14ac:dyDescent="0.25">
      <c r="A32" s="32">
        <v>4</v>
      </c>
      <c r="B32" s="19" t="s">
        <v>74</v>
      </c>
      <c r="C32" s="31">
        <v>1267.22</v>
      </c>
      <c r="D32" s="32" t="s">
        <v>4</v>
      </c>
      <c r="E32" s="19">
        <v>14080.2</v>
      </c>
    </row>
    <row r="33" spans="1:5" x14ac:dyDescent="0.25">
      <c r="A33" s="32">
        <v>4</v>
      </c>
      <c r="B33" s="19" t="s">
        <v>75</v>
      </c>
      <c r="C33" s="31">
        <v>5350.48</v>
      </c>
      <c r="D33" s="32" t="s">
        <v>4</v>
      </c>
      <c r="E33" s="19">
        <v>14080.2</v>
      </c>
    </row>
    <row r="34" spans="1:5" x14ac:dyDescent="0.25">
      <c r="A34" s="32">
        <v>4</v>
      </c>
      <c r="B34" s="19" t="s">
        <v>76</v>
      </c>
      <c r="C34" s="31">
        <v>5350.48</v>
      </c>
      <c r="D34" s="32" t="s">
        <v>4</v>
      </c>
      <c r="E34" s="19">
        <v>14080.2</v>
      </c>
    </row>
    <row r="35" spans="1:5" x14ac:dyDescent="0.25">
      <c r="A35" s="32">
        <v>6</v>
      </c>
      <c r="B35" s="19" t="s">
        <v>31</v>
      </c>
      <c r="C35" s="31">
        <v>270.14</v>
      </c>
      <c r="D35" s="32" t="s">
        <v>32</v>
      </c>
      <c r="E35" s="19">
        <v>1</v>
      </c>
    </row>
    <row r="36" spans="1:5" x14ac:dyDescent="0.25">
      <c r="A36" s="32">
        <v>6</v>
      </c>
      <c r="B36" s="19" t="s">
        <v>39</v>
      </c>
      <c r="C36" s="31">
        <v>621.53</v>
      </c>
      <c r="D36" s="32" t="s">
        <v>20</v>
      </c>
      <c r="E36" s="19">
        <v>1</v>
      </c>
    </row>
    <row r="37" spans="1:5" x14ac:dyDescent="0.25">
      <c r="A37" s="35"/>
      <c r="B37" s="36" t="s">
        <v>38</v>
      </c>
      <c r="C37" s="37">
        <v>544032.4</v>
      </c>
      <c r="D37" s="38"/>
      <c r="E37" s="39">
        <v>205236.27000000005</v>
      </c>
    </row>
  </sheetData>
  <autoFilter ref="A3:E3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J30" sqref="J30"/>
    </sheetView>
  </sheetViews>
  <sheetFormatPr defaultRowHeight="15" x14ac:dyDescent="0.25"/>
  <cols>
    <col min="1" max="8" width="12.42578125" customWidth="1"/>
  </cols>
  <sheetData>
    <row r="1" spans="1:8" ht="16.5" x14ac:dyDescent="0.25">
      <c r="A1" s="66" t="s">
        <v>78</v>
      </c>
      <c r="B1" s="66"/>
      <c r="C1" s="66"/>
      <c r="D1" s="66"/>
      <c r="E1" s="66"/>
      <c r="F1" s="66"/>
      <c r="G1" s="66"/>
      <c r="H1" s="66"/>
    </row>
    <row r="2" spans="1:8" x14ac:dyDescent="0.25">
      <c r="A2" s="46"/>
      <c r="B2" s="46"/>
      <c r="C2" s="46"/>
      <c r="D2" s="46"/>
      <c r="E2" s="46"/>
      <c r="F2" s="46"/>
      <c r="G2" s="46"/>
      <c r="H2" s="46"/>
    </row>
    <row r="3" spans="1:8" ht="25.5" x14ac:dyDescent="0.25">
      <c r="A3" s="47" t="s">
        <v>79</v>
      </c>
      <c r="B3" s="61" t="s">
        <v>80</v>
      </c>
      <c r="C3" s="62"/>
      <c r="D3" s="47" t="s">
        <v>81</v>
      </c>
      <c r="E3" s="47" t="s">
        <v>82</v>
      </c>
      <c r="F3" s="47" t="s">
        <v>83</v>
      </c>
      <c r="G3" s="48" t="s">
        <v>84</v>
      </c>
      <c r="H3" s="48" t="s">
        <v>85</v>
      </c>
    </row>
    <row r="4" spans="1:8" x14ac:dyDescent="0.25">
      <c r="A4" s="49" t="s">
        <v>86</v>
      </c>
      <c r="B4" s="50" t="s">
        <v>87</v>
      </c>
      <c r="C4" s="67" t="s">
        <v>88</v>
      </c>
      <c r="D4" s="67"/>
      <c r="E4" s="67"/>
      <c r="F4" s="67"/>
      <c r="G4" s="67"/>
      <c r="H4" s="68"/>
    </row>
    <row r="5" spans="1:8" x14ac:dyDescent="0.25">
      <c r="A5" s="47" t="s">
        <v>89</v>
      </c>
      <c r="B5" s="61" t="s">
        <v>90</v>
      </c>
      <c r="C5" s="62"/>
      <c r="D5" s="51">
        <v>53739.66</v>
      </c>
      <c r="E5" s="51">
        <v>39102.01</v>
      </c>
      <c r="F5" s="52">
        <v>72.760000000000005</v>
      </c>
      <c r="G5" s="53" t="s">
        <v>91</v>
      </c>
      <c r="H5" s="53" t="s">
        <v>92</v>
      </c>
    </row>
    <row r="6" spans="1:8" x14ac:dyDescent="0.25">
      <c r="A6" s="47" t="s">
        <v>89</v>
      </c>
      <c r="B6" s="61" t="s">
        <v>90</v>
      </c>
      <c r="C6" s="62"/>
      <c r="D6" s="51">
        <v>56088.23</v>
      </c>
      <c r="E6" s="51">
        <v>53111.01</v>
      </c>
      <c r="F6" s="52">
        <v>94.69</v>
      </c>
      <c r="G6" s="53" t="s">
        <v>93</v>
      </c>
      <c r="H6" s="53" t="s">
        <v>92</v>
      </c>
    </row>
    <row r="7" spans="1:8" x14ac:dyDescent="0.25">
      <c r="A7" s="47" t="s">
        <v>89</v>
      </c>
      <c r="B7" s="61" t="s">
        <v>90</v>
      </c>
      <c r="C7" s="62"/>
      <c r="D7" s="51">
        <v>56215.37</v>
      </c>
      <c r="E7" s="51">
        <v>53347.49</v>
      </c>
      <c r="F7" s="52">
        <v>94.9</v>
      </c>
      <c r="G7" s="53" t="s">
        <v>94</v>
      </c>
      <c r="H7" s="53" t="s">
        <v>92</v>
      </c>
    </row>
    <row r="8" spans="1:8" x14ac:dyDescent="0.25">
      <c r="A8" s="47" t="s">
        <v>89</v>
      </c>
      <c r="B8" s="61" t="s">
        <v>90</v>
      </c>
      <c r="C8" s="62"/>
      <c r="D8" s="51">
        <v>56215.37</v>
      </c>
      <c r="E8" s="51">
        <v>52567.25</v>
      </c>
      <c r="F8" s="52">
        <v>93.51</v>
      </c>
      <c r="G8" s="53" t="s">
        <v>95</v>
      </c>
      <c r="H8" s="53" t="s">
        <v>92</v>
      </c>
    </row>
    <row r="9" spans="1:8" x14ac:dyDescent="0.25">
      <c r="A9" s="47" t="s">
        <v>89</v>
      </c>
      <c r="B9" s="61" t="s">
        <v>90</v>
      </c>
      <c r="C9" s="62"/>
      <c r="D9" s="51">
        <v>53179.09</v>
      </c>
      <c r="E9" s="51">
        <v>56861.66</v>
      </c>
      <c r="F9" s="52">
        <v>106.92</v>
      </c>
      <c r="G9" s="53" t="s">
        <v>96</v>
      </c>
      <c r="H9" s="53" t="s">
        <v>92</v>
      </c>
    </row>
    <row r="10" spans="1:8" x14ac:dyDescent="0.25">
      <c r="A10" s="47" t="s">
        <v>89</v>
      </c>
      <c r="B10" s="61" t="s">
        <v>90</v>
      </c>
      <c r="C10" s="62"/>
      <c r="D10" s="51">
        <v>56278.94</v>
      </c>
      <c r="E10" s="51">
        <v>52277.09</v>
      </c>
      <c r="F10" s="52">
        <v>92.89</v>
      </c>
      <c r="G10" s="53" t="s">
        <v>97</v>
      </c>
      <c r="H10" s="53" t="s">
        <v>92</v>
      </c>
    </row>
    <row r="11" spans="1:8" x14ac:dyDescent="0.25">
      <c r="A11" s="47" t="s">
        <v>89</v>
      </c>
      <c r="B11" s="61" t="s">
        <v>90</v>
      </c>
      <c r="C11" s="62"/>
      <c r="D11" s="51">
        <v>58759.74</v>
      </c>
      <c r="E11" s="51">
        <v>41202.94</v>
      </c>
      <c r="F11" s="52">
        <v>70.12</v>
      </c>
      <c r="G11" s="53" t="s">
        <v>98</v>
      </c>
      <c r="H11" s="53" t="s">
        <v>92</v>
      </c>
    </row>
    <row r="12" spans="1:8" x14ac:dyDescent="0.25">
      <c r="A12" s="47" t="s">
        <v>89</v>
      </c>
      <c r="B12" s="61" t="s">
        <v>90</v>
      </c>
      <c r="C12" s="62"/>
      <c r="D12" s="51">
        <v>58759.74</v>
      </c>
      <c r="E12" s="51">
        <v>54607.22</v>
      </c>
      <c r="F12" s="52">
        <v>92.93</v>
      </c>
      <c r="G12" s="53" t="s">
        <v>99</v>
      </c>
      <c r="H12" s="53" t="s">
        <v>92</v>
      </c>
    </row>
    <row r="13" spans="1:8" x14ac:dyDescent="0.25">
      <c r="A13" s="47" t="s">
        <v>89</v>
      </c>
      <c r="B13" s="61" t="s">
        <v>90</v>
      </c>
      <c r="C13" s="62"/>
      <c r="D13" s="51">
        <v>58759.74</v>
      </c>
      <c r="E13" s="51">
        <v>49600.15</v>
      </c>
      <c r="F13" s="52">
        <v>84.41</v>
      </c>
      <c r="G13" s="53" t="s">
        <v>100</v>
      </c>
      <c r="H13" s="53" t="s">
        <v>92</v>
      </c>
    </row>
    <row r="14" spans="1:8" x14ac:dyDescent="0.25">
      <c r="A14" s="47" t="s">
        <v>89</v>
      </c>
      <c r="B14" s="61" t="s">
        <v>90</v>
      </c>
      <c r="C14" s="62"/>
      <c r="D14" s="51">
        <v>71400.25</v>
      </c>
      <c r="E14" s="51">
        <v>89594.57</v>
      </c>
      <c r="F14" s="52">
        <v>125.48</v>
      </c>
      <c r="G14" s="53" t="s">
        <v>101</v>
      </c>
      <c r="H14" s="53" t="s">
        <v>92</v>
      </c>
    </row>
    <row r="15" spans="1:8" x14ac:dyDescent="0.25">
      <c r="A15" s="47" t="s">
        <v>89</v>
      </c>
      <c r="B15" s="61" t="s">
        <v>90</v>
      </c>
      <c r="C15" s="62"/>
      <c r="D15" s="51">
        <v>58063.78</v>
      </c>
      <c r="E15" s="51">
        <v>56334.73</v>
      </c>
      <c r="F15" s="52">
        <v>97.02</v>
      </c>
      <c r="G15" s="53" t="s">
        <v>102</v>
      </c>
      <c r="H15" s="53" t="s">
        <v>92</v>
      </c>
    </row>
    <row r="16" spans="1:8" x14ac:dyDescent="0.25">
      <c r="A16" s="47" t="s">
        <v>89</v>
      </c>
      <c r="B16" s="61" t="s">
        <v>90</v>
      </c>
      <c r="C16" s="62"/>
      <c r="D16" s="51">
        <v>58505.46</v>
      </c>
      <c r="E16" s="51">
        <v>183216.24</v>
      </c>
      <c r="F16" s="52">
        <v>313.16000000000003</v>
      </c>
      <c r="G16" s="53" t="s">
        <v>103</v>
      </c>
      <c r="H16" s="53" t="s">
        <v>92</v>
      </c>
    </row>
    <row r="17" spans="1:8" x14ac:dyDescent="0.25">
      <c r="A17" s="63" t="s">
        <v>104</v>
      </c>
      <c r="B17" s="64"/>
      <c r="C17" s="65"/>
      <c r="D17" s="54">
        <v>695965.37</v>
      </c>
      <c r="E17" s="54">
        <v>781822.36</v>
      </c>
      <c r="F17" s="55">
        <v>112.34</v>
      </c>
      <c r="G17" s="53" t="s">
        <v>86</v>
      </c>
      <c r="H17" s="53" t="s">
        <v>86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Батарейный, д. 5</vt:lpstr>
      <vt:lpstr>Работы 2019</vt:lpstr>
      <vt:lpstr>Справка</vt:lpstr>
      <vt:lpstr>'Батарейный, д. 5'!Область_печати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2018-03-16T01:55:35Z</cp:lastPrinted>
  <dcterms:created xsi:type="dcterms:W3CDTF">2016-03-18T02:51:51Z</dcterms:created>
  <dcterms:modified xsi:type="dcterms:W3CDTF">2020-03-18T01:37:12Z</dcterms:modified>
</cp:coreProperties>
</file>