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Лист1!$A$1:$E$96</definedName>
  </definedNames>
  <calcPr calcId="125725"/>
</workbook>
</file>

<file path=xl/calcChain.xml><?xml version="1.0" encoding="utf-8"?>
<calcChain xmlns="http://schemas.openxmlformats.org/spreadsheetml/2006/main">
  <c r="C8" i="1"/>
  <c r="C84"/>
  <c r="C81"/>
  <c r="C78"/>
  <c r="C75"/>
  <c r="C51"/>
  <c r="C29"/>
  <c r="C22"/>
  <c r="C19"/>
  <c r="C16"/>
  <c r="C13"/>
  <c r="C93" s="1"/>
  <c r="C10"/>
  <c r="C9" s="1"/>
  <c r="C11" l="1"/>
  <c r="C92"/>
  <c r="B73" l="1"/>
  <c r="C91" l="1"/>
  <c r="C94" s="1"/>
  <c r="C95" s="1"/>
  <c r="C96" s="1"/>
  <c r="B84" l="1"/>
  <c r="B75"/>
  <c r="B92" l="1"/>
  <c r="B91" s="1"/>
  <c r="B81"/>
  <c r="B78"/>
  <c r="B77"/>
  <c r="B74"/>
  <c r="B19"/>
  <c r="B16"/>
  <c r="B13"/>
  <c r="B93" l="1"/>
</calcChain>
</file>

<file path=xl/sharedStrings.xml><?xml version="1.0" encoding="utf-8"?>
<sst xmlns="http://schemas.openxmlformats.org/spreadsheetml/2006/main" count="312" uniqueCount="124">
  <si>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</si>
  <si>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</si>
  <si>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</si>
  <si>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</si>
  <si>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</si>
  <si>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</si>
  <si>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</si>
  <si>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</si>
  <si>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</si>
  <si>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</si>
  <si>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</si>
  <si>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</si>
  <si>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</si>
  <si>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</si>
  <si>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</si>
  <si>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</si>
  <si>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</si>
  <si>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</si>
  <si>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</si>
  <si>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</si>
  <si>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</si>
  <si>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</si>
  <si>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</si>
  <si>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</si>
  <si>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</si>
  <si>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</si>
  <si>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</si>
  <si>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</si>
  <si>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</si>
  <si>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Красноярская, д. 24</t>
  </si>
  <si>
    <t>Чел.</t>
  </si>
  <si>
    <t>Выезд а/машины по заявке</t>
  </si>
  <si>
    <t>выезд</t>
  </si>
  <si>
    <t>м2</t>
  </si>
  <si>
    <t>дом</t>
  </si>
  <si>
    <t>Закрытие и открытие стояков</t>
  </si>
  <si>
    <t>1 стояк</t>
  </si>
  <si>
    <t>м</t>
  </si>
  <si>
    <t>осмотр подвала</t>
  </si>
  <si>
    <t>раз</t>
  </si>
  <si>
    <t>пролив фановой трубы водой (очистка от льда)</t>
  </si>
  <si>
    <t>1 дом</t>
  </si>
  <si>
    <t>Утепление вентпродухов изовером</t>
  </si>
  <si>
    <t>Очистка канализационной сети</t>
  </si>
  <si>
    <t>Замена электропроводки</t>
  </si>
  <si>
    <t>Дератизация</t>
  </si>
  <si>
    <t>Кол-во</t>
  </si>
  <si>
    <t>Ед.изм</t>
  </si>
  <si>
    <t>Сумма</t>
  </si>
  <si>
    <t>Наименование работ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</si>
  <si>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</si>
  <si>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</si>
  <si>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</si>
  <si>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</si>
  <si>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</si>
  <si>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</si>
  <si>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</si>
  <si>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</si>
  <si>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</si>
  <si>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</si>
  <si>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</si>
  <si>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</si>
  <si>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</si>
  <si>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</si>
  <si>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Заделка штроб кирпячом</t>
  </si>
  <si>
    <t>Замена вентиля на радиаторе</t>
  </si>
  <si>
    <t>шт.</t>
  </si>
  <si>
    <t>Замена электрической лампы накаливания</t>
  </si>
  <si>
    <t>Замена электровыключателей</t>
  </si>
  <si>
    <t>Замена электропатрона с материалами при закрытой а</t>
  </si>
  <si>
    <t>Изготовление водосточной трубы</t>
  </si>
  <si>
    <t>Изготовление воронки</t>
  </si>
  <si>
    <t>Изготовление и установка песочницы</t>
  </si>
  <si>
    <t>Изготовление колена</t>
  </si>
  <si>
    <t>Изготовление продухов</t>
  </si>
  <si>
    <t>Организация мест накоп.ртуть сод-х ламп 3,4 кв. 20</t>
  </si>
  <si>
    <t>Осмотр сантех. оборудования</t>
  </si>
  <si>
    <t>Очистка подвала, Красноярская д.24</t>
  </si>
  <si>
    <t>Очистка подвала, ул. Красноярская д.24</t>
  </si>
  <si>
    <t>Перезапуск (удаление воздуха) стояков отопления</t>
  </si>
  <si>
    <t>1 раз</t>
  </si>
  <si>
    <t>Планировка дороги гравием</t>
  </si>
  <si>
    <t>Почтовый ящик 5-и секционный</t>
  </si>
  <si>
    <t>Прочистка канализационной сети дворовой</t>
  </si>
  <si>
    <t>Ремонт водоподогревателя</t>
  </si>
  <si>
    <t>Ремонт водосточных труб</t>
  </si>
  <si>
    <t>Ремонт металлической двери</t>
  </si>
  <si>
    <t>Ремонт оконных рам</t>
  </si>
  <si>
    <t>Ремонт подвальной двери</t>
  </si>
  <si>
    <t>Ремонт труб ГВС д.25</t>
  </si>
  <si>
    <t>Ремонт штакетного забора</t>
  </si>
  <si>
    <t>п/м</t>
  </si>
  <si>
    <t>Смена вентиля до 20 мм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</si>
  <si>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</si>
  <si>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</si>
  <si>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</si>
  <si>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</si>
  <si>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</si>
  <si>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</si>
  <si>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</si>
  <si>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</si>
  <si>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водосточных труб</t>
  </si>
  <si>
    <t>Установка почтовых ящиков (без ст-ти почтового ящи</t>
  </si>
  <si>
    <t>Устранение свищей хомутами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</si>
  <si>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</si>
  <si>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</si>
  <si>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</si>
  <si>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замена стояка ХВС  кв. 26</t>
  </si>
  <si>
    <t>очистка кровли домов от снега и сосулек</t>
  </si>
  <si>
    <t>1 м2</t>
  </si>
  <si>
    <t>покраска деревянного забора</t>
  </si>
  <si>
    <t>ремонт подъезда № 3,4</t>
  </si>
  <si>
    <t>подъезд</t>
  </si>
  <si>
    <t>ремонт труб КНС</t>
  </si>
  <si>
    <t>сброс воздуха со стояков отопления</t>
  </si>
  <si>
    <t>смена труб ГВС и ХВС д.32 ПП</t>
  </si>
  <si>
    <t>установка информационного стенда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</si>
  <si>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</si>
  <si>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</si>
  <si>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</si>
  <si>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</si>
  <si>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</si>
  <si>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</si>
  <si>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20. Штраф ГЖИ (Красноярская, 24)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</si>
</sst>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vertical="center" wrapText="1"/>
    </xf>
    <xf numFmtId="2" fontId="4" fillId="0" borderId="2" xfId="1" applyNumberFormat="1" applyFont="1" applyFill="1" applyBorder="1" applyAlignment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43" fontId="4" fillId="0" borderId="2" xfId="3" applyFont="1" applyFill="1" applyBorder="1" applyAlignment="1">
      <alignment vertical="center" wrapText="1"/>
    </xf>
    <xf numFmtId="0" fontId="10" fillId="0" borderId="2" xfId="2" applyFont="1" applyFill="1" applyBorder="1" applyAlignment="1" applyProtection="1">
      <alignment vertical="center" wrapText="1"/>
    </xf>
    <xf numFmtId="43" fontId="2" fillId="0" borderId="2" xfId="3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16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/>
    <xf numFmtId="164" fontId="6" fillId="0" borderId="2" xfId="3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vertical="center" wrapText="1"/>
    </xf>
    <xf numFmtId="43" fontId="11" fillId="0" borderId="2" xfId="3" applyFont="1" applyFill="1" applyBorder="1" applyAlignment="1">
      <alignment vertical="center" wrapText="1"/>
    </xf>
    <xf numFmtId="0" fontId="0" fillId="3" borderId="3" xfId="0" applyFill="1" applyBorder="1"/>
    <xf numFmtId="0" fontId="0" fillId="0" borderId="0" xfId="0"/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3" borderId="0" xfId="0" applyFill="1"/>
    <xf numFmtId="2" fontId="2" fillId="0" borderId="2" xfId="0" applyNumberFormat="1" applyFont="1" applyFill="1" applyBorder="1" applyAlignment="1">
      <alignment vertical="center" wrapText="1"/>
    </xf>
    <xf numFmtId="43" fontId="4" fillId="0" borderId="2" xfId="1" applyNumberFormat="1" applyFont="1" applyFill="1" applyBorder="1" applyAlignment="1">
      <alignment vertical="center" wrapText="1"/>
    </xf>
    <xf numFmtId="43" fontId="11" fillId="0" borderId="2" xfId="1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0" fillId="0" borderId="3" xfId="0" applyNumberFormat="1" applyFill="1" applyBorder="1"/>
    <xf numFmtId="43" fontId="6" fillId="0" borderId="2" xfId="0" applyNumberFormat="1" applyFont="1" applyFill="1" applyBorder="1" applyAlignment="1"/>
    <xf numFmtId="43" fontId="8" fillId="0" borderId="2" xfId="0" applyNumberFormat="1" applyFont="1" applyFill="1" applyBorder="1" applyAlignment="1">
      <alignment vertical="center" wrapText="1"/>
    </xf>
    <xf numFmtId="43" fontId="6" fillId="0" borderId="2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79" workbookViewId="0">
      <selection activeCell="A97" sqref="A97:XFD97"/>
    </sheetView>
  </sheetViews>
  <sheetFormatPr defaultRowHeight="15" outlineLevelRow="2"/>
  <cols>
    <col min="1" max="1" width="59.5703125" style="20" customWidth="1"/>
    <col min="2" max="2" width="15.5703125" style="21" hidden="1" customWidth="1"/>
    <col min="3" max="3" width="15.5703125" style="22" customWidth="1"/>
    <col min="4" max="4" width="9.28515625" style="20" customWidth="1"/>
    <col min="5" max="5" width="14.42578125" style="23" customWidth="1"/>
    <col min="6" max="6" width="8.42578125" style="1" customWidth="1"/>
    <col min="7" max="16384" width="9.140625" style="1"/>
  </cols>
  <sheetData>
    <row r="1" spans="1:5" ht="37.5" customHeight="1">
      <c r="A1" s="40" t="s">
        <v>7</v>
      </c>
      <c r="B1" s="40"/>
      <c r="C1" s="40"/>
      <c r="D1" s="40"/>
      <c r="E1" s="40"/>
    </row>
    <row r="2" spans="1:5" ht="17.25" customHeight="1">
      <c r="A2" s="2" t="s">
        <v>29</v>
      </c>
      <c r="B2" s="3" t="s">
        <v>5</v>
      </c>
      <c r="C2" s="44" t="s">
        <v>50</v>
      </c>
      <c r="D2" s="44"/>
      <c r="E2" s="44"/>
    </row>
    <row r="3" spans="1:5" ht="57">
      <c r="A3" s="4" t="s">
        <v>3</v>
      </c>
      <c r="B3" s="5" t="s">
        <v>0</v>
      </c>
      <c r="C3" s="6" t="s">
        <v>27</v>
      </c>
      <c r="D3" s="7" t="s">
        <v>1</v>
      </c>
      <c r="E3" s="8" t="s">
        <v>2</v>
      </c>
    </row>
    <row r="4" spans="1:5">
      <c r="A4" s="4" t="s">
        <v>51</v>
      </c>
      <c r="B4" s="5"/>
      <c r="C4" s="33">
        <v>1343386.2889999994</v>
      </c>
      <c r="D4" s="9" t="s">
        <v>26</v>
      </c>
      <c r="E4" s="8"/>
    </row>
    <row r="5" spans="1:5">
      <c r="A5" s="45" t="s">
        <v>28</v>
      </c>
      <c r="B5" s="45"/>
      <c r="C5" s="45"/>
      <c r="D5" s="45"/>
      <c r="E5" s="45"/>
    </row>
    <row r="6" spans="1:5" ht="28.5">
      <c r="A6" s="4" t="s">
        <v>52</v>
      </c>
      <c r="B6" s="5"/>
      <c r="C6" s="33">
        <v>871573.33</v>
      </c>
      <c r="D6" s="9" t="s">
        <v>26</v>
      </c>
      <c r="E6" s="8"/>
    </row>
    <row r="7" spans="1:5">
      <c r="A7" s="4" t="s">
        <v>53</v>
      </c>
      <c r="B7" s="5"/>
      <c r="C7" s="33">
        <v>1200240.3700000001</v>
      </c>
      <c r="D7" s="9" t="s">
        <v>26</v>
      </c>
      <c r="E7" s="8"/>
    </row>
    <row r="8" spans="1:5">
      <c r="A8" s="4" t="s">
        <v>54</v>
      </c>
      <c r="B8" s="5"/>
      <c r="C8" s="33">
        <f>C7-C6</f>
        <v>328667.04000000015</v>
      </c>
      <c r="D8" s="9" t="s">
        <v>26</v>
      </c>
      <c r="E8" s="8"/>
    </row>
    <row r="9" spans="1:5">
      <c r="A9" s="4" t="s">
        <v>8</v>
      </c>
      <c r="B9" s="5"/>
      <c r="C9" s="33">
        <f>C10</f>
        <v>13543.68</v>
      </c>
      <c r="D9" s="9" t="s">
        <v>26</v>
      </c>
      <c r="E9" s="8"/>
    </row>
    <row r="10" spans="1:5">
      <c r="A10" s="24" t="s">
        <v>9</v>
      </c>
      <c r="B10" s="25"/>
      <c r="C10" s="34">
        <f>528.64*12+600*12</f>
        <v>13543.68</v>
      </c>
      <c r="D10" s="9" t="s">
        <v>26</v>
      </c>
      <c r="E10" s="26"/>
    </row>
    <row r="11" spans="1:5">
      <c r="A11" s="2" t="s">
        <v>55</v>
      </c>
      <c r="B11" s="3"/>
      <c r="C11" s="35">
        <f>C6+C9</f>
        <v>885117.01</v>
      </c>
      <c r="D11" s="9" t="s">
        <v>26</v>
      </c>
      <c r="E11" s="10"/>
    </row>
    <row r="12" spans="1:5">
      <c r="A12" s="41" t="s">
        <v>10</v>
      </c>
      <c r="B12" s="42"/>
      <c r="C12" s="42"/>
      <c r="D12" s="42"/>
      <c r="E12" s="43"/>
    </row>
    <row r="13" spans="1:5" ht="29.25" thickBot="1">
      <c r="A13" s="2" t="s">
        <v>11</v>
      </c>
      <c r="B13" s="3" t="e">
        <f>#REF!</f>
        <v>#REF!</v>
      </c>
      <c r="C13" s="35">
        <f>SUM(C14:C15)</f>
        <v>152280.32000000001</v>
      </c>
      <c r="D13" s="11"/>
      <c r="E13" s="10"/>
    </row>
    <row r="14" spans="1:5" s="28" customFormat="1" ht="15.75" thickBot="1">
      <c r="A14" s="30" t="s">
        <v>117</v>
      </c>
      <c r="B14" s="30"/>
      <c r="C14" s="36">
        <v>73667.42</v>
      </c>
      <c r="D14" s="30" t="s">
        <v>33</v>
      </c>
      <c r="E14" s="30">
        <v>19592.400000000001</v>
      </c>
    </row>
    <row r="15" spans="1:5" s="28" customFormat="1" ht="15.75" thickBot="1">
      <c r="A15" s="30" t="s">
        <v>118</v>
      </c>
      <c r="B15" s="30"/>
      <c r="C15" s="36">
        <v>78612.899999999994</v>
      </c>
      <c r="D15" s="30" t="s">
        <v>33</v>
      </c>
      <c r="E15" s="30">
        <v>19902</v>
      </c>
    </row>
    <row r="16" spans="1:5" ht="29.25" thickBot="1">
      <c r="A16" s="2" t="s">
        <v>12</v>
      </c>
      <c r="B16" s="3" t="e">
        <f>#REF!</f>
        <v>#REF!</v>
      </c>
      <c r="C16" s="35">
        <f>SUM(C17:C18)</f>
        <v>50168.88</v>
      </c>
      <c r="D16" s="11"/>
      <c r="E16" s="10"/>
    </row>
    <row r="17" spans="1:5" s="28" customFormat="1" ht="15.75" thickBot="1">
      <c r="A17" s="30" t="s">
        <v>95</v>
      </c>
      <c r="B17" s="30"/>
      <c r="C17" s="36">
        <v>24014.42</v>
      </c>
      <c r="D17" s="30" t="s">
        <v>33</v>
      </c>
      <c r="E17" s="30">
        <v>15103.4</v>
      </c>
    </row>
    <row r="18" spans="1:5" s="28" customFormat="1" ht="15.75" thickBot="1">
      <c r="A18" s="30" t="s">
        <v>96</v>
      </c>
      <c r="B18" s="30"/>
      <c r="C18" s="36">
        <v>26154.46</v>
      </c>
      <c r="D18" s="30" t="s">
        <v>33</v>
      </c>
      <c r="E18" s="30">
        <v>15755.7</v>
      </c>
    </row>
    <row r="19" spans="1:5" ht="29.25" thickBot="1">
      <c r="A19" s="2" t="s">
        <v>13</v>
      </c>
      <c r="B19" s="13" t="e">
        <f>#REF!+#REF!</f>
        <v>#REF!</v>
      </c>
      <c r="C19" s="35">
        <f>SUM(C20:C21)</f>
        <v>98524.200000000012</v>
      </c>
      <c r="D19" s="14"/>
      <c r="E19" s="10"/>
    </row>
    <row r="20" spans="1:5" s="28" customFormat="1" ht="15.75" thickBot="1">
      <c r="A20" s="30" t="s">
        <v>60</v>
      </c>
      <c r="B20" s="30"/>
      <c r="C20" s="36">
        <v>49473.98</v>
      </c>
      <c r="D20" s="30" t="s">
        <v>30</v>
      </c>
      <c r="E20" s="30">
        <v>934</v>
      </c>
    </row>
    <row r="21" spans="1:5" s="28" customFormat="1" ht="15.75" thickBot="1">
      <c r="A21" s="30" t="s">
        <v>61</v>
      </c>
      <c r="B21" s="30"/>
      <c r="C21" s="36">
        <v>49050.22</v>
      </c>
      <c r="D21" s="30" t="s">
        <v>30</v>
      </c>
      <c r="E21" s="30">
        <v>926</v>
      </c>
    </row>
    <row r="22" spans="1:5" ht="43.5" thickBot="1">
      <c r="A22" s="2" t="s">
        <v>14</v>
      </c>
      <c r="B22" s="3"/>
      <c r="C22" s="35">
        <f>SUM(C23:C28)</f>
        <v>25113.690000000002</v>
      </c>
      <c r="D22" s="11"/>
      <c r="E22" s="10"/>
    </row>
    <row r="23" spans="1:5" s="28" customFormat="1" ht="15.75" thickBot="1">
      <c r="A23" s="30" t="s">
        <v>119</v>
      </c>
      <c r="B23" s="30"/>
      <c r="C23" s="36">
        <v>2285.77</v>
      </c>
      <c r="D23" s="30" t="s">
        <v>33</v>
      </c>
      <c r="E23" s="30">
        <v>25397.4</v>
      </c>
    </row>
    <row r="24" spans="1:5" s="28" customFormat="1" ht="15.75" thickBot="1">
      <c r="A24" s="30" t="s">
        <v>120</v>
      </c>
      <c r="B24" s="30"/>
      <c r="C24" s="36">
        <v>1791.18</v>
      </c>
      <c r="D24" s="30" t="s">
        <v>33</v>
      </c>
      <c r="E24" s="30">
        <v>19902</v>
      </c>
    </row>
    <row r="25" spans="1:5" s="28" customFormat="1" ht="15.75" thickBot="1">
      <c r="A25" s="30" t="s">
        <v>121</v>
      </c>
      <c r="B25" s="30"/>
      <c r="C25" s="36">
        <v>2031.79</v>
      </c>
      <c r="D25" s="30" t="s">
        <v>33</v>
      </c>
      <c r="E25" s="30">
        <v>25397.4</v>
      </c>
    </row>
    <row r="26" spans="1:5" s="28" customFormat="1" ht="15.75" thickBot="1">
      <c r="A26" s="30" t="s">
        <v>122</v>
      </c>
      <c r="B26" s="30"/>
      <c r="C26" s="36">
        <v>1791.18</v>
      </c>
      <c r="D26" s="30" t="s">
        <v>33</v>
      </c>
      <c r="E26" s="30">
        <v>19902</v>
      </c>
    </row>
    <row r="27" spans="1:5" s="28" customFormat="1" ht="15.75" thickBot="1">
      <c r="A27" s="30" t="s">
        <v>106</v>
      </c>
      <c r="B27" s="30"/>
      <c r="C27" s="36">
        <v>9651.01</v>
      </c>
      <c r="D27" s="30" t="s">
        <v>33</v>
      </c>
      <c r="E27" s="30">
        <v>25397.4</v>
      </c>
    </row>
    <row r="28" spans="1:5" s="28" customFormat="1" ht="15.75" thickBot="1">
      <c r="A28" s="30" t="s">
        <v>106</v>
      </c>
      <c r="B28" s="30"/>
      <c r="C28" s="36">
        <v>7562.76</v>
      </c>
      <c r="D28" s="30" t="s">
        <v>33</v>
      </c>
      <c r="E28" s="30">
        <v>19902</v>
      </c>
    </row>
    <row r="29" spans="1:5" ht="43.5" outlineLevel="1" thickBot="1">
      <c r="A29" s="2" t="s">
        <v>15</v>
      </c>
      <c r="B29" s="15"/>
      <c r="C29" s="35">
        <f>SUM(C30:C50)</f>
        <v>170291.02</v>
      </c>
      <c r="D29" s="15"/>
      <c r="E29" s="15"/>
    </row>
    <row r="30" spans="1:5" s="28" customFormat="1" ht="15.75" thickBot="1">
      <c r="A30" s="30" t="s">
        <v>64</v>
      </c>
      <c r="B30" s="30"/>
      <c r="C30" s="36">
        <v>278.06</v>
      </c>
      <c r="D30" s="30" t="s">
        <v>33</v>
      </c>
      <c r="E30" s="30">
        <v>0.4</v>
      </c>
    </row>
    <row r="31" spans="1:5" s="28" customFormat="1" ht="15.75" thickBot="1">
      <c r="A31" s="30" t="s">
        <v>67</v>
      </c>
      <c r="B31" s="30"/>
      <c r="C31" s="36">
        <v>635.20000000000005</v>
      </c>
      <c r="D31" s="30" t="s">
        <v>66</v>
      </c>
      <c r="E31" s="30">
        <v>8</v>
      </c>
    </row>
    <row r="32" spans="1:5" s="28" customFormat="1" ht="15.75" thickBot="1">
      <c r="A32" s="30" t="s">
        <v>68</v>
      </c>
      <c r="B32" s="30"/>
      <c r="C32" s="36">
        <v>373.82</v>
      </c>
      <c r="D32" s="30" t="s">
        <v>66</v>
      </c>
      <c r="E32" s="30">
        <v>2</v>
      </c>
    </row>
    <row r="33" spans="1:5" s="28" customFormat="1" ht="15.75" thickBot="1">
      <c r="A33" s="30" t="s">
        <v>69</v>
      </c>
      <c r="B33" s="30"/>
      <c r="C33" s="36">
        <v>1114.0999999999999</v>
      </c>
      <c r="D33" s="30" t="s">
        <v>66</v>
      </c>
      <c r="E33" s="30">
        <v>5</v>
      </c>
    </row>
    <row r="34" spans="1:5" s="28" customFormat="1" ht="15.75" thickBot="1">
      <c r="A34" s="30" t="s">
        <v>44</v>
      </c>
      <c r="B34" s="30"/>
      <c r="C34" s="36">
        <v>469.7</v>
      </c>
      <c r="D34" s="30" t="s">
        <v>37</v>
      </c>
      <c r="E34" s="30">
        <v>2</v>
      </c>
    </row>
    <row r="35" spans="1:5" s="28" customFormat="1" ht="15.75" thickBot="1">
      <c r="A35" s="30" t="s">
        <v>70</v>
      </c>
      <c r="B35" s="30"/>
      <c r="C35" s="36">
        <v>7569.12</v>
      </c>
      <c r="D35" s="30" t="s">
        <v>66</v>
      </c>
      <c r="E35" s="30">
        <v>13</v>
      </c>
    </row>
    <row r="36" spans="1:5" s="28" customFormat="1" ht="15.75" thickBot="1">
      <c r="A36" s="30" t="s">
        <v>71</v>
      </c>
      <c r="B36" s="30"/>
      <c r="C36" s="36">
        <v>620.99</v>
      </c>
      <c r="D36" s="30" t="s">
        <v>66</v>
      </c>
      <c r="E36" s="30">
        <v>1</v>
      </c>
    </row>
    <row r="37" spans="1:5" s="28" customFormat="1" ht="15.75" thickBot="1">
      <c r="A37" s="30" t="s">
        <v>73</v>
      </c>
      <c r="B37" s="30"/>
      <c r="C37" s="36">
        <v>1556.97</v>
      </c>
      <c r="D37" s="30" t="s">
        <v>66</v>
      </c>
      <c r="E37" s="30">
        <v>3</v>
      </c>
    </row>
    <row r="38" spans="1:5" s="28" customFormat="1" ht="15.75" thickBot="1">
      <c r="A38" s="30" t="s">
        <v>74</v>
      </c>
      <c r="B38" s="30"/>
      <c r="C38" s="36">
        <v>4825.04</v>
      </c>
      <c r="D38" s="30" t="s">
        <v>66</v>
      </c>
      <c r="E38" s="30">
        <v>4</v>
      </c>
    </row>
    <row r="39" spans="1:5" s="28" customFormat="1" ht="15.75" thickBot="1">
      <c r="A39" s="30" t="s">
        <v>81</v>
      </c>
      <c r="B39" s="30"/>
      <c r="C39" s="36">
        <v>13226</v>
      </c>
      <c r="D39" s="30" t="s">
        <v>33</v>
      </c>
      <c r="E39" s="30">
        <v>200</v>
      </c>
    </row>
    <row r="40" spans="1:5" s="28" customFormat="1" ht="15.75" thickBot="1">
      <c r="A40" s="30" t="s">
        <v>82</v>
      </c>
      <c r="B40" s="30"/>
      <c r="C40" s="36">
        <v>7932.24</v>
      </c>
      <c r="D40" s="30" t="s">
        <v>66</v>
      </c>
      <c r="E40" s="30">
        <v>8</v>
      </c>
    </row>
    <row r="41" spans="1:5" s="28" customFormat="1" ht="15.75" thickBot="1">
      <c r="A41" s="30" t="s">
        <v>85</v>
      </c>
      <c r="B41" s="30"/>
      <c r="C41" s="36">
        <v>4152.33</v>
      </c>
      <c r="D41" s="30" t="s">
        <v>66</v>
      </c>
      <c r="E41" s="30">
        <v>13</v>
      </c>
    </row>
    <row r="42" spans="1:5" s="28" customFormat="1" ht="15.75" thickBot="1">
      <c r="A42" s="30" t="s">
        <v>86</v>
      </c>
      <c r="B42" s="30"/>
      <c r="C42" s="36">
        <v>813.65</v>
      </c>
      <c r="D42" s="30" t="s">
        <v>66</v>
      </c>
      <c r="E42" s="30">
        <v>1</v>
      </c>
    </row>
    <row r="43" spans="1:5" s="28" customFormat="1" ht="15.75" thickBot="1">
      <c r="A43" s="30" t="s">
        <v>87</v>
      </c>
      <c r="B43" s="30"/>
      <c r="C43" s="36">
        <v>1282.45</v>
      </c>
      <c r="D43" s="30" t="s">
        <v>66</v>
      </c>
      <c r="E43" s="30">
        <v>1</v>
      </c>
    </row>
    <row r="44" spans="1:5" s="28" customFormat="1" ht="15.75" thickBot="1">
      <c r="A44" s="30" t="s">
        <v>88</v>
      </c>
      <c r="B44" s="30"/>
      <c r="C44" s="36">
        <v>506.62</v>
      </c>
      <c r="D44" s="30" t="s">
        <v>66</v>
      </c>
      <c r="E44" s="30">
        <v>1</v>
      </c>
    </row>
    <row r="45" spans="1:5" s="28" customFormat="1" ht="15.75" thickBot="1">
      <c r="A45" s="30" t="s">
        <v>101</v>
      </c>
      <c r="B45" s="30"/>
      <c r="C45" s="36">
        <v>3297.32</v>
      </c>
      <c r="D45" s="30" t="s">
        <v>37</v>
      </c>
      <c r="E45" s="30">
        <v>13</v>
      </c>
    </row>
    <row r="46" spans="1:5" s="28" customFormat="1" ht="15.75" thickBot="1">
      <c r="A46" s="30" t="s">
        <v>102</v>
      </c>
      <c r="B46" s="30"/>
      <c r="C46" s="36">
        <v>1545.92</v>
      </c>
      <c r="D46" s="30" t="s">
        <v>66</v>
      </c>
      <c r="E46" s="30">
        <v>8</v>
      </c>
    </row>
    <row r="47" spans="1:5" s="28" customFormat="1" ht="15.75" thickBot="1">
      <c r="A47" s="30" t="s">
        <v>108</v>
      </c>
      <c r="B47" s="30"/>
      <c r="C47" s="36">
        <v>2079</v>
      </c>
      <c r="D47" s="30" t="s">
        <v>109</v>
      </c>
      <c r="E47" s="30">
        <v>700</v>
      </c>
    </row>
    <row r="48" spans="1:5" s="28" customFormat="1" ht="15.75" thickBot="1">
      <c r="A48" s="30" t="s">
        <v>40</v>
      </c>
      <c r="B48" s="30"/>
      <c r="C48" s="36">
        <v>2679.21</v>
      </c>
      <c r="D48" s="30" t="s">
        <v>66</v>
      </c>
      <c r="E48" s="30">
        <v>9</v>
      </c>
    </row>
    <row r="49" spans="1:5" s="28" customFormat="1" ht="15.75" thickBot="1">
      <c r="A49" s="30" t="s">
        <v>111</v>
      </c>
      <c r="B49" s="30"/>
      <c r="C49" s="36">
        <v>112499</v>
      </c>
      <c r="D49" s="30" t="s">
        <v>112</v>
      </c>
      <c r="E49" s="30">
        <v>1</v>
      </c>
    </row>
    <row r="50" spans="1:5" s="28" customFormat="1" ht="15.75" thickBot="1">
      <c r="A50" s="30" t="s">
        <v>116</v>
      </c>
      <c r="B50" s="30"/>
      <c r="C50" s="36">
        <v>2834.28</v>
      </c>
      <c r="D50" s="30" t="s">
        <v>66</v>
      </c>
      <c r="E50" s="30">
        <v>6</v>
      </c>
    </row>
    <row r="51" spans="1:5" s="12" customFormat="1" ht="52.5" customHeight="1" outlineLevel="2" thickBot="1">
      <c r="A51" s="2" t="s">
        <v>16</v>
      </c>
      <c r="B51" s="16"/>
      <c r="C51" s="37">
        <f>SUM(C52:C71)</f>
        <v>160999.62</v>
      </c>
      <c r="D51" s="16"/>
      <c r="E51" s="16"/>
    </row>
    <row r="52" spans="1:5" s="28" customFormat="1" ht="15.75" thickBot="1">
      <c r="A52" s="30" t="s">
        <v>31</v>
      </c>
      <c r="B52" s="30"/>
      <c r="C52" s="36">
        <v>5814.36</v>
      </c>
      <c r="D52" s="30" t="s">
        <v>32</v>
      </c>
      <c r="E52" s="30">
        <v>12</v>
      </c>
    </row>
    <row r="53" spans="1:5" s="28" customFormat="1" ht="15.75" thickBot="1">
      <c r="A53" s="30" t="s">
        <v>35</v>
      </c>
      <c r="B53" s="30"/>
      <c r="C53" s="36">
        <v>3237.44</v>
      </c>
      <c r="D53" s="30" t="s">
        <v>36</v>
      </c>
      <c r="E53" s="30">
        <v>4</v>
      </c>
    </row>
    <row r="54" spans="1:5" s="28" customFormat="1" ht="15.75" thickBot="1">
      <c r="A54" s="30" t="s">
        <v>65</v>
      </c>
      <c r="B54" s="30"/>
      <c r="C54" s="36">
        <v>1027.04</v>
      </c>
      <c r="D54" s="30" t="s">
        <v>66</v>
      </c>
      <c r="E54" s="30">
        <v>2</v>
      </c>
    </row>
    <row r="55" spans="1:5" s="28" customFormat="1" ht="15.75" thickBot="1">
      <c r="A55" s="30" t="s">
        <v>76</v>
      </c>
      <c r="B55" s="30"/>
      <c r="C55" s="36">
        <v>797.16</v>
      </c>
      <c r="D55" s="30" t="s">
        <v>66</v>
      </c>
      <c r="E55" s="30">
        <v>4</v>
      </c>
    </row>
    <row r="56" spans="1:5" s="28" customFormat="1" ht="15.75" thickBot="1">
      <c r="A56" s="30" t="s">
        <v>43</v>
      </c>
      <c r="B56" s="30"/>
      <c r="C56" s="36">
        <v>561.4</v>
      </c>
      <c r="D56" s="30" t="s">
        <v>37</v>
      </c>
      <c r="E56" s="30">
        <v>2</v>
      </c>
    </row>
    <row r="57" spans="1:5" s="28" customFormat="1" ht="15.75" thickBot="1">
      <c r="A57" s="30" t="s">
        <v>77</v>
      </c>
      <c r="B57" s="30"/>
      <c r="C57" s="36">
        <v>11268.28</v>
      </c>
      <c r="D57" s="30" t="s">
        <v>34</v>
      </c>
      <c r="E57" s="30">
        <v>1</v>
      </c>
    </row>
    <row r="58" spans="1:5" s="28" customFormat="1" ht="15.75" thickBot="1">
      <c r="A58" s="30" t="s">
        <v>78</v>
      </c>
      <c r="B58" s="30"/>
      <c r="C58" s="36">
        <v>13297.15</v>
      </c>
      <c r="D58" s="30" t="s">
        <v>41</v>
      </c>
      <c r="E58" s="30">
        <v>1</v>
      </c>
    </row>
    <row r="59" spans="1:5" s="28" customFormat="1" ht="15.75" thickBot="1">
      <c r="A59" s="30" t="s">
        <v>79</v>
      </c>
      <c r="B59" s="30"/>
      <c r="C59" s="36">
        <v>299.72000000000003</v>
      </c>
      <c r="D59" s="30" t="s">
        <v>80</v>
      </c>
      <c r="E59" s="30">
        <v>2</v>
      </c>
    </row>
    <row r="60" spans="1:5" s="28" customFormat="1" ht="15.75" thickBot="1">
      <c r="A60" s="30" t="s">
        <v>79</v>
      </c>
      <c r="B60" s="30"/>
      <c r="C60" s="36">
        <v>795.15</v>
      </c>
      <c r="D60" s="30" t="s">
        <v>66</v>
      </c>
      <c r="E60" s="30">
        <v>3</v>
      </c>
    </row>
    <row r="61" spans="1:5" s="28" customFormat="1" ht="15.75" thickBot="1">
      <c r="A61" s="30" t="s">
        <v>83</v>
      </c>
      <c r="B61" s="30"/>
      <c r="C61" s="36">
        <v>781.43</v>
      </c>
      <c r="D61" s="30" t="s">
        <v>37</v>
      </c>
      <c r="E61" s="30">
        <v>2.5</v>
      </c>
    </row>
    <row r="62" spans="1:5" s="28" customFormat="1" ht="15.75" thickBot="1">
      <c r="A62" s="30" t="s">
        <v>84</v>
      </c>
      <c r="B62" s="30"/>
      <c r="C62" s="36">
        <v>53289.75</v>
      </c>
      <c r="D62" s="30" t="s">
        <v>66</v>
      </c>
      <c r="E62" s="30">
        <v>1</v>
      </c>
    </row>
    <row r="63" spans="1:5" s="28" customFormat="1" ht="15.75" thickBot="1">
      <c r="A63" s="30" t="s">
        <v>89</v>
      </c>
      <c r="B63" s="30"/>
      <c r="C63" s="36">
        <v>1398.75</v>
      </c>
      <c r="D63" s="30" t="s">
        <v>37</v>
      </c>
      <c r="E63" s="30">
        <v>2.5</v>
      </c>
    </row>
    <row r="64" spans="1:5" s="28" customFormat="1" ht="15.75" thickBot="1">
      <c r="A64" s="30" t="s">
        <v>92</v>
      </c>
      <c r="B64" s="30"/>
      <c r="C64" s="36">
        <v>1219.98</v>
      </c>
      <c r="D64" s="30" t="s">
        <v>66</v>
      </c>
      <c r="E64" s="30">
        <v>2</v>
      </c>
    </row>
    <row r="65" spans="1:5" s="28" customFormat="1" ht="15.75" thickBot="1">
      <c r="A65" s="30" t="s">
        <v>103</v>
      </c>
      <c r="B65" s="30"/>
      <c r="C65" s="36">
        <v>179.6</v>
      </c>
      <c r="D65" s="30" t="s">
        <v>66</v>
      </c>
      <c r="E65" s="30">
        <v>1</v>
      </c>
    </row>
    <row r="66" spans="1:5" s="28" customFormat="1" ht="15.75" thickBot="1">
      <c r="A66" s="30" t="s">
        <v>107</v>
      </c>
      <c r="B66" s="30"/>
      <c r="C66" s="36">
        <v>25323</v>
      </c>
      <c r="D66" s="30" t="s">
        <v>36</v>
      </c>
      <c r="E66" s="30">
        <v>1</v>
      </c>
    </row>
    <row r="67" spans="1:5" s="28" customFormat="1" ht="15.75" thickBot="1">
      <c r="A67" s="30" t="s">
        <v>38</v>
      </c>
      <c r="B67" s="30"/>
      <c r="C67" s="36">
        <v>810.42</v>
      </c>
      <c r="D67" s="30" t="s">
        <v>39</v>
      </c>
      <c r="E67" s="30">
        <v>3</v>
      </c>
    </row>
    <row r="68" spans="1:5" s="28" customFormat="1" ht="15.75" thickBot="1">
      <c r="A68" s="30" t="s">
        <v>113</v>
      </c>
      <c r="B68" s="30"/>
      <c r="C68" s="36">
        <v>1016.28</v>
      </c>
      <c r="D68" s="30" t="s">
        <v>66</v>
      </c>
      <c r="E68" s="30">
        <v>9</v>
      </c>
    </row>
    <row r="69" spans="1:5" s="28" customFormat="1" ht="15.75" thickBot="1">
      <c r="A69" s="30" t="s">
        <v>114</v>
      </c>
      <c r="B69" s="30"/>
      <c r="C69" s="36">
        <v>4350.71</v>
      </c>
      <c r="D69" s="30" t="s">
        <v>36</v>
      </c>
      <c r="E69" s="30">
        <v>7</v>
      </c>
    </row>
    <row r="70" spans="1:5" s="28" customFormat="1" ht="15.75" thickBot="1">
      <c r="A70" s="30" t="s">
        <v>115</v>
      </c>
      <c r="B70" s="30"/>
      <c r="C70" s="36">
        <v>12032</v>
      </c>
      <c r="D70" s="30" t="s">
        <v>37</v>
      </c>
      <c r="E70" s="30">
        <v>8</v>
      </c>
    </row>
    <row r="71" spans="1:5" s="28" customFormat="1" ht="15.75" thickBot="1">
      <c r="A71" s="30" t="s">
        <v>115</v>
      </c>
      <c r="B71" s="30"/>
      <c r="C71" s="36">
        <v>23500</v>
      </c>
      <c r="D71" s="30" t="s">
        <v>37</v>
      </c>
      <c r="E71" s="30">
        <v>20</v>
      </c>
    </row>
    <row r="72" spans="1:5" s="12" customFormat="1" ht="28.5" outlineLevel="2">
      <c r="A72" s="2" t="s">
        <v>17</v>
      </c>
      <c r="B72" s="16"/>
      <c r="C72" s="37"/>
      <c r="D72" s="16"/>
      <c r="E72" s="16"/>
    </row>
    <row r="73" spans="1:5" ht="28.5">
      <c r="A73" s="2" t="s">
        <v>18</v>
      </c>
      <c r="B73" s="3" t="e">
        <f>SUM(#REF!)</f>
        <v>#REF!</v>
      </c>
      <c r="C73" s="35">
        <v>0</v>
      </c>
      <c r="D73" s="11"/>
      <c r="E73" s="10"/>
    </row>
    <row r="74" spans="1:5" ht="28.5">
      <c r="A74" s="2" t="s">
        <v>19</v>
      </c>
      <c r="B74" s="3" t="e">
        <f>#REF!</f>
        <v>#REF!</v>
      </c>
      <c r="C74" s="35">
        <v>0</v>
      </c>
      <c r="D74" s="11"/>
      <c r="E74" s="10"/>
    </row>
    <row r="75" spans="1:5" ht="29.25" thickBot="1">
      <c r="A75" s="2" t="s">
        <v>20</v>
      </c>
      <c r="B75" s="3" t="e">
        <f>#REF!+#REF!</f>
        <v>#REF!</v>
      </c>
      <c r="C75" s="35">
        <f>C76</f>
        <v>401.18</v>
      </c>
      <c r="D75" s="11"/>
      <c r="E75" s="10"/>
    </row>
    <row r="76" spans="1:5" s="28" customFormat="1" ht="15.75" thickBot="1">
      <c r="A76" s="30" t="s">
        <v>42</v>
      </c>
      <c r="B76" s="30"/>
      <c r="C76" s="36">
        <v>401.18</v>
      </c>
      <c r="D76" s="30" t="s">
        <v>66</v>
      </c>
      <c r="E76" s="30">
        <v>1</v>
      </c>
    </row>
    <row r="77" spans="1:5" ht="28.5">
      <c r="A77" s="2" t="s">
        <v>21</v>
      </c>
      <c r="B77" s="3" t="e">
        <f>#REF!</f>
        <v>#REF!</v>
      </c>
      <c r="C77" s="35">
        <v>0</v>
      </c>
      <c r="D77" s="11"/>
      <c r="E77" s="10"/>
    </row>
    <row r="78" spans="1:5" ht="29.25" thickBot="1">
      <c r="A78" s="2" t="s">
        <v>22</v>
      </c>
      <c r="B78" s="3" t="e">
        <f>#REF!+#REF!</f>
        <v>#REF!</v>
      </c>
      <c r="C78" s="35">
        <f>SUM(C79:C80)</f>
        <v>33585.72</v>
      </c>
      <c r="D78" s="11"/>
      <c r="E78" s="10"/>
    </row>
    <row r="79" spans="1:5" s="28" customFormat="1" ht="15.75" thickBot="1">
      <c r="A79" s="30" t="s">
        <v>93</v>
      </c>
      <c r="B79" s="30"/>
      <c r="C79" s="36">
        <v>15673.92</v>
      </c>
      <c r="D79" s="30" t="s">
        <v>33</v>
      </c>
      <c r="E79" s="30">
        <v>19592.400000000001</v>
      </c>
    </row>
    <row r="80" spans="1:5" s="28" customFormat="1" ht="15.75" thickBot="1">
      <c r="A80" s="30" t="s">
        <v>94</v>
      </c>
      <c r="B80" s="30"/>
      <c r="C80" s="36">
        <v>17911.8</v>
      </c>
      <c r="D80" s="30" t="s">
        <v>33</v>
      </c>
      <c r="E80" s="30">
        <v>19902</v>
      </c>
    </row>
    <row r="81" spans="1:5" ht="43.5" thickBot="1">
      <c r="A81" s="2" t="s">
        <v>23</v>
      </c>
      <c r="B81" s="3" t="e">
        <f>#REF!</f>
        <v>#REF!</v>
      </c>
      <c r="C81" s="35">
        <f>C82+C83</f>
        <v>3974.58</v>
      </c>
      <c r="D81" s="11"/>
      <c r="E81" s="10"/>
    </row>
    <row r="82" spans="1:5" s="28" customFormat="1" ht="15.75" thickBot="1">
      <c r="A82" s="30" t="s">
        <v>45</v>
      </c>
      <c r="B82" s="30"/>
      <c r="C82" s="36">
        <v>1324.86</v>
      </c>
      <c r="D82" s="30" t="s">
        <v>33</v>
      </c>
      <c r="E82" s="30">
        <v>933</v>
      </c>
    </row>
    <row r="83" spans="1:5" s="28" customFormat="1" ht="15.75" thickBot="1">
      <c r="A83" s="30" t="s">
        <v>45</v>
      </c>
      <c r="B83" s="30"/>
      <c r="C83" s="36">
        <v>2649.72</v>
      </c>
      <c r="D83" s="30" t="s">
        <v>33</v>
      </c>
      <c r="E83" s="30">
        <v>1866</v>
      </c>
    </row>
    <row r="84" spans="1:5" ht="57.75" thickBot="1">
      <c r="A84" s="2" t="s">
        <v>24</v>
      </c>
      <c r="B84" s="3" t="e">
        <f>SUM(#REF!)</f>
        <v>#REF!</v>
      </c>
      <c r="C84" s="35">
        <f>SUM(C85:C90)</f>
        <v>122515.87</v>
      </c>
      <c r="D84" s="11"/>
      <c r="E84" s="10"/>
    </row>
    <row r="85" spans="1:5" s="28" customFormat="1" ht="15.75" thickBot="1">
      <c r="A85" s="30" t="s">
        <v>72</v>
      </c>
      <c r="B85" s="30"/>
      <c r="C85" s="36">
        <v>1427.23</v>
      </c>
      <c r="D85" s="30" t="s">
        <v>66</v>
      </c>
      <c r="E85" s="30">
        <v>1</v>
      </c>
    </row>
    <row r="86" spans="1:5" s="28" customFormat="1" ht="15.75" thickBot="1">
      <c r="A86" s="30" t="s">
        <v>75</v>
      </c>
      <c r="B86" s="30"/>
      <c r="C86" s="36">
        <v>156.30000000000001</v>
      </c>
      <c r="D86" s="30" t="s">
        <v>33</v>
      </c>
      <c r="E86" s="30">
        <v>9193.86</v>
      </c>
    </row>
    <row r="87" spans="1:5" s="28" customFormat="1" ht="15.75" thickBot="1">
      <c r="A87" s="30" t="s">
        <v>90</v>
      </c>
      <c r="B87" s="30"/>
      <c r="C87" s="36">
        <v>11924.48</v>
      </c>
      <c r="D87" s="30" t="s">
        <v>91</v>
      </c>
      <c r="E87" s="30">
        <v>32</v>
      </c>
    </row>
    <row r="88" spans="1:5" s="28" customFormat="1" ht="15.75" thickBot="1">
      <c r="A88" s="30" t="s">
        <v>97</v>
      </c>
      <c r="B88" s="30"/>
      <c r="C88" s="36">
        <v>45942.65</v>
      </c>
      <c r="D88" s="30" t="s">
        <v>33</v>
      </c>
      <c r="E88" s="30">
        <v>18752.099999999999</v>
      </c>
    </row>
    <row r="89" spans="1:5" s="28" customFormat="1" ht="15.75" thickBot="1">
      <c r="A89" s="30" t="s">
        <v>98</v>
      </c>
      <c r="B89" s="30"/>
      <c r="C89" s="36">
        <v>44207.21</v>
      </c>
      <c r="D89" s="30" t="s">
        <v>33</v>
      </c>
      <c r="E89" s="30">
        <v>18043.759999999998</v>
      </c>
    </row>
    <row r="90" spans="1:5" s="28" customFormat="1" ht="15.75" thickBot="1">
      <c r="A90" s="30" t="s">
        <v>110</v>
      </c>
      <c r="B90" s="30"/>
      <c r="C90" s="36">
        <v>18858</v>
      </c>
      <c r="D90" s="30" t="s">
        <v>34</v>
      </c>
      <c r="E90" s="30">
        <v>1</v>
      </c>
    </row>
    <row r="91" spans="1:5">
      <c r="A91" s="2" t="s">
        <v>25</v>
      </c>
      <c r="B91" s="3">
        <f>B92</f>
        <v>3508.4745762711868</v>
      </c>
      <c r="C91" s="35">
        <f>C92</f>
        <v>4140</v>
      </c>
      <c r="D91" s="11"/>
      <c r="E91" s="10"/>
    </row>
    <row r="92" spans="1:5" ht="45">
      <c r="A92" s="14" t="s">
        <v>6</v>
      </c>
      <c r="B92" s="13">
        <f>C92/1.18</f>
        <v>3508.4745762711868</v>
      </c>
      <c r="C92" s="38">
        <f>E92*12*5</f>
        <v>4140</v>
      </c>
      <c r="D92" s="14" t="s">
        <v>4</v>
      </c>
      <c r="E92" s="14">
        <v>69</v>
      </c>
    </row>
    <row r="93" spans="1:5">
      <c r="A93" s="2" t="s">
        <v>56</v>
      </c>
      <c r="B93" s="17" t="e">
        <f>B13+B16+B19+#REF!+#REF!+#REF!+B73+B74+B75+B77+B78+B81+B84+B91</f>
        <v>#REF!</v>
      </c>
      <c r="C93" s="39">
        <f>C13+C16+C19+C22+C29+C51+C75+C77+C78+C81+C1007+C84+C73+C72</f>
        <v>817855.08</v>
      </c>
      <c r="D93" s="18" t="s">
        <v>26</v>
      </c>
      <c r="E93" s="10"/>
    </row>
    <row r="94" spans="1:5">
      <c r="A94" s="2" t="s">
        <v>57</v>
      </c>
      <c r="B94" s="19"/>
      <c r="C94" s="35">
        <f>C93*1.2+C91</f>
        <v>985566.0959999999</v>
      </c>
      <c r="D94" s="18" t="s">
        <v>26</v>
      </c>
      <c r="E94" s="10"/>
    </row>
    <row r="95" spans="1:5">
      <c r="A95" s="2" t="s">
        <v>58</v>
      </c>
      <c r="B95" s="19"/>
      <c r="C95" s="35">
        <f>C4+C6+C9-C94</f>
        <v>1242937.2029999997</v>
      </c>
      <c r="D95" s="18" t="s">
        <v>26</v>
      </c>
      <c r="E95" s="10"/>
    </row>
    <row r="96" spans="1:5" ht="28.5">
      <c r="A96" s="2" t="s">
        <v>59</v>
      </c>
      <c r="B96" s="3"/>
      <c r="C96" s="35">
        <f>C95+C8</f>
        <v>1571604.2429999998</v>
      </c>
      <c r="D96" s="32" t="s">
        <v>26</v>
      </c>
      <c r="E96" s="10"/>
    </row>
    <row r="97" spans="1:5" s="51" customFormat="1" ht="14.25">
      <c r="A97" s="46" t="s">
        <v>123</v>
      </c>
      <c r="B97" s="47">
        <v>125000</v>
      </c>
      <c r="C97" s="48">
        <v>100000</v>
      </c>
      <c r="D97" s="49" t="s">
        <v>26</v>
      </c>
      <c r="E97" s="50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31"/>
  <sheetViews>
    <sheetView topLeftCell="A112" workbookViewId="0">
      <selection activeCell="A116" activeCellId="5" sqref="A37:XFD37 A43:XFD43 A74:XFD74 A86:XFD86 A88:XFD88 A116:XFD116"/>
    </sheetView>
  </sheetViews>
  <sheetFormatPr defaultRowHeight="15"/>
  <cols>
    <col min="1" max="1" width="48.85546875" customWidth="1"/>
    <col min="2" max="2" width="48.85546875" style="28" hidden="1" customWidth="1"/>
  </cols>
  <sheetData>
    <row r="2" spans="1:5">
      <c r="A2" s="28"/>
      <c r="C2" s="28"/>
      <c r="D2" s="28"/>
      <c r="E2" s="28"/>
    </row>
    <row r="3" spans="1:5">
      <c r="A3" s="28"/>
      <c r="C3" s="28"/>
      <c r="D3" s="28"/>
      <c r="E3" s="28"/>
    </row>
    <row r="4" spans="1:5" ht="15.75" thickBot="1">
      <c r="A4" s="28"/>
      <c r="C4" s="28"/>
      <c r="D4" s="28"/>
      <c r="E4" s="28"/>
    </row>
    <row r="5" spans="1:5" ht="15.75" thickBot="1">
      <c r="A5" s="29" t="s">
        <v>49</v>
      </c>
      <c r="B5" s="29"/>
      <c r="C5" s="29" t="s">
        <v>48</v>
      </c>
      <c r="D5" s="29" t="s">
        <v>47</v>
      </c>
      <c r="E5" s="29" t="s">
        <v>46</v>
      </c>
    </row>
    <row r="6" spans="1:5" s="31" customFormat="1" ht="15.75" thickBot="1">
      <c r="A6" s="27" t="s">
        <v>60</v>
      </c>
      <c r="B6" s="27"/>
      <c r="C6" s="27">
        <v>49473.98</v>
      </c>
      <c r="D6" s="27" t="s">
        <v>30</v>
      </c>
      <c r="E6" s="27">
        <v>934</v>
      </c>
    </row>
    <row r="7" spans="1:5" ht="15.75" thickBot="1">
      <c r="A7" s="30"/>
      <c r="B7" s="30"/>
      <c r="C7" s="30">
        <v>49473.98</v>
      </c>
      <c r="D7" s="30"/>
      <c r="E7" s="30">
        <v>934</v>
      </c>
    </row>
    <row r="8" spans="1:5" s="31" customFormat="1" ht="15.75" thickBot="1">
      <c r="A8" s="27" t="s">
        <v>61</v>
      </c>
      <c r="B8" s="27"/>
      <c r="C8" s="27">
        <v>49050.22</v>
      </c>
      <c r="D8" s="27" t="s">
        <v>30</v>
      </c>
      <c r="E8" s="27">
        <v>926</v>
      </c>
    </row>
    <row r="9" spans="1:5" ht="15.75" thickBot="1">
      <c r="A9" s="30"/>
      <c r="B9" s="30"/>
      <c r="C9" s="30">
        <v>49050.22</v>
      </c>
      <c r="D9" s="30"/>
      <c r="E9" s="30">
        <v>926</v>
      </c>
    </row>
    <row r="10" spans="1:5" s="31" customFormat="1" ht="15.75" thickBot="1">
      <c r="A10" s="27" t="s">
        <v>31</v>
      </c>
      <c r="B10" s="27"/>
      <c r="C10" s="27">
        <v>5814.36</v>
      </c>
      <c r="D10" s="27" t="s">
        <v>32</v>
      </c>
      <c r="E10" s="27">
        <v>12</v>
      </c>
    </row>
    <row r="11" spans="1:5" ht="15.75" thickBot="1">
      <c r="A11" s="30"/>
      <c r="B11" s="30"/>
      <c r="C11" s="30">
        <v>5814.36</v>
      </c>
      <c r="D11" s="30"/>
      <c r="E11" s="30">
        <v>12</v>
      </c>
    </row>
    <row r="12" spans="1:5" s="31" customFormat="1" ht="15.75" thickBot="1">
      <c r="A12" s="27" t="s">
        <v>62</v>
      </c>
      <c r="B12" s="27"/>
      <c r="C12" s="27">
        <v>2285.77</v>
      </c>
      <c r="D12" s="27" t="s">
        <v>33</v>
      </c>
      <c r="E12" s="27">
        <v>25397.4</v>
      </c>
    </row>
    <row r="13" spans="1:5" ht="15.75" thickBot="1">
      <c r="A13" s="30"/>
      <c r="B13" s="30"/>
      <c r="C13" s="30">
        <v>2285.77</v>
      </c>
      <c r="D13" s="30"/>
      <c r="E13" s="30">
        <v>25397.4</v>
      </c>
    </row>
    <row r="14" spans="1:5" s="31" customFormat="1" ht="15.75" thickBot="1">
      <c r="A14" s="27" t="s">
        <v>63</v>
      </c>
      <c r="B14" s="27"/>
      <c r="C14" s="27">
        <v>1791.18</v>
      </c>
      <c r="D14" s="27" t="s">
        <v>33</v>
      </c>
      <c r="E14" s="27">
        <v>19902</v>
      </c>
    </row>
    <row r="15" spans="1:5" ht="15.75" thickBot="1">
      <c r="A15" s="30"/>
      <c r="B15" s="30"/>
      <c r="C15" s="30">
        <v>1791.18</v>
      </c>
      <c r="D15" s="30"/>
      <c r="E15" s="30">
        <v>19902</v>
      </c>
    </row>
    <row r="16" spans="1:5" s="31" customFormat="1" ht="15.75" thickBot="1">
      <c r="A16" s="27" t="s">
        <v>45</v>
      </c>
      <c r="B16" s="27"/>
      <c r="C16" s="27">
        <v>1324.86</v>
      </c>
      <c r="D16" s="27" t="s">
        <v>33</v>
      </c>
      <c r="E16" s="27">
        <v>933</v>
      </c>
    </row>
    <row r="17" spans="1:5" s="31" customFormat="1" ht="15.75" thickBot="1">
      <c r="A17" s="27" t="s">
        <v>45</v>
      </c>
      <c r="B17" s="27"/>
      <c r="C17" s="27">
        <v>2649.72</v>
      </c>
      <c r="D17" s="27" t="s">
        <v>33</v>
      </c>
      <c r="E17" s="27">
        <v>1866</v>
      </c>
    </row>
    <row r="18" spans="1:5" ht="15.75" thickBot="1">
      <c r="A18" s="30"/>
      <c r="B18" s="30"/>
      <c r="C18" s="30">
        <v>3974.58</v>
      </c>
      <c r="D18" s="30"/>
      <c r="E18" s="30">
        <v>2799</v>
      </c>
    </row>
    <row r="19" spans="1:5" s="31" customFormat="1" ht="15.75" thickBot="1">
      <c r="A19" s="27" t="s">
        <v>64</v>
      </c>
      <c r="B19" s="27"/>
      <c r="C19" s="27">
        <v>278.06</v>
      </c>
      <c r="D19" s="27" t="s">
        <v>33</v>
      </c>
      <c r="E19" s="27">
        <v>0.4</v>
      </c>
    </row>
    <row r="20" spans="1:5" ht="15.75" thickBot="1">
      <c r="A20" s="30"/>
      <c r="B20" s="30"/>
      <c r="C20" s="30">
        <v>278.06</v>
      </c>
      <c r="D20" s="30"/>
      <c r="E20" s="30">
        <v>0.4</v>
      </c>
    </row>
    <row r="21" spans="1:5" s="31" customFormat="1" ht="15.75" thickBot="1">
      <c r="A21" s="27" t="s">
        <v>35</v>
      </c>
      <c r="B21" s="27"/>
      <c r="C21" s="27">
        <v>3237.44</v>
      </c>
      <c r="D21" s="27" t="s">
        <v>36</v>
      </c>
      <c r="E21" s="27">
        <v>4</v>
      </c>
    </row>
    <row r="22" spans="1:5" ht="15.75" thickBot="1">
      <c r="A22" s="30"/>
      <c r="B22" s="30"/>
      <c r="C22" s="30">
        <v>3237.44</v>
      </c>
      <c r="D22" s="30"/>
      <c r="E22" s="30">
        <v>4</v>
      </c>
    </row>
    <row r="23" spans="1:5" s="31" customFormat="1" ht="15.75" thickBot="1">
      <c r="A23" s="27" t="s">
        <v>65</v>
      </c>
      <c r="B23" s="27"/>
      <c r="C23" s="27">
        <v>1027.04</v>
      </c>
      <c r="D23" s="27" t="s">
        <v>66</v>
      </c>
      <c r="E23" s="27">
        <v>2</v>
      </c>
    </row>
    <row r="24" spans="1:5" ht="15.75" thickBot="1">
      <c r="A24" s="30"/>
      <c r="B24" s="30"/>
      <c r="C24" s="30">
        <v>1027.04</v>
      </c>
      <c r="D24" s="30"/>
      <c r="E24" s="30">
        <v>2</v>
      </c>
    </row>
    <row r="25" spans="1:5" s="31" customFormat="1" ht="15.75" thickBot="1">
      <c r="A25" s="27" t="s">
        <v>67</v>
      </c>
      <c r="B25" s="27"/>
      <c r="C25" s="27">
        <v>635.20000000000005</v>
      </c>
      <c r="D25" s="27" t="s">
        <v>66</v>
      </c>
      <c r="E25" s="27">
        <v>8</v>
      </c>
    </row>
    <row r="26" spans="1:5" ht="15.75" thickBot="1">
      <c r="A26" s="30"/>
      <c r="B26" s="30"/>
      <c r="C26" s="30">
        <v>635.20000000000005</v>
      </c>
      <c r="D26" s="30"/>
      <c r="E26" s="30">
        <v>8</v>
      </c>
    </row>
    <row r="27" spans="1:5" s="31" customFormat="1" ht="15.75" thickBot="1">
      <c r="A27" s="27" t="s">
        <v>68</v>
      </c>
      <c r="B27" s="27"/>
      <c r="C27" s="27">
        <v>373.82</v>
      </c>
      <c r="D27" s="27" t="s">
        <v>66</v>
      </c>
      <c r="E27" s="27">
        <v>2</v>
      </c>
    </row>
    <row r="28" spans="1:5" ht="15.75" thickBot="1">
      <c r="A28" s="30"/>
      <c r="B28" s="30"/>
      <c r="C28" s="30">
        <v>373.82</v>
      </c>
      <c r="D28" s="30"/>
      <c r="E28" s="30">
        <v>2</v>
      </c>
    </row>
    <row r="29" spans="1:5" s="31" customFormat="1" ht="15.75" thickBot="1">
      <c r="A29" s="27" t="s">
        <v>69</v>
      </c>
      <c r="B29" s="27"/>
      <c r="C29" s="27">
        <v>1114.0999999999999</v>
      </c>
      <c r="D29" s="27" t="s">
        <v>66</v>
      </c>
      <c r="E29" s="27">
        <v>5</v>
      </c>
    </row>
    <row r="30" spans="1:5" ht="15.75" thickBot="1">
      <c r="A30" s="30"/>
      <c r="B30" s="30"/>
      <c r="C30" s="30">
        <v>1114.0999999999999</v>
      </c>
      <c r="D30" s="30"/>
      <c r="E30" s="30">
        <v>5</v>
      </c>
    </row>
    <row r="31" spans="1:5" s="31" customFormat="1" ht="15.75" thickBot="1">
      <c r="A31" s="27" t="s">
        <v>44</v>
      </c>
      <c r="B31" s="27"/>
      <c r="C31" s="27">
        <v>469.7</v>
      </c>
      <c r="D31" s="27" t="s">
        <v>37</v>
      </c>
      <c r="E31" s="27">
        <v>2</v>
      </c>
    </row>
    <row r="32" spans="1:5" ht="15.75" thickBot="1">
      <c r="A32" s="30"/>
      <c r="B32" s="30"/>
      <c r="C32" s="30">
        <v>469.7</v>
      </c>
      <c r="D32" s="30"/>
      <c r="E32" s="30">
        <v>2</v>
      </c>
    </row>
    <row r="33" spans="1:5" s="31" customFormat="1" ht="15.75" thickBot="1">
      <c r="A33" s="27" t="s">
        <v>70</v>
      </c>
      <c r="B33" s="27"/>
      <c r="C33" s="27">
        <v>7569.12</v>
      </c>
      <c r="D33" s="27" t="s">
        <v>66</v>
      </c>
      <c r="E33" s="27">
        <v>13</v>
      </c>
    </row>
    <row r="34" spans="1:5" ht="15.75" thickBot="1">
      <c r="A34" s="30"/>
      <c r="B34" s="30"/>
      <c r="C34" s="30">
        <v>7569.12</v>
      </c>
      <c r="D34" s="30"/>
      <c r="E34" s="30">
        <v>13</v>
      </c>
    </row>
    <row r="35" spans="1:5" s="31" customFormat="1" ht="15.75" thickBot="1">
      <c r="A35" s="27" t="s">
        <v>71</v>
      </c>
      <c r="B35" s="27"/>
      <c r="C35" s="27">
        <v>620.99</v>
      </c>
      <c r="D35" s="27" t="s">
        <v>66</v>
      </c>
      <c r="E35" s="27">
        <v>1</v>
      </c>
    </row>
    <row r="36" spans="1:5" ht="15.75" thickBot="1">
      <c r="A36" s="30"/>
      <c r="B36" s="30"/>
      <c r="C36" s="30">
        <v>620.99</v>
      </c>
      <c r="D36" s="30"/>
      <c r="E36" s="30">
        <v>1</v>
      </c>
    </row>
    <row r="37" spans="1:5" ht="15.75" thickBot="1">
      <c r="A37" s="30" t="s">
        <v>72</v>
      </c>
      <c r="B37" s="30"/>
      <c r="C37" s="30">
        <v>1427.23</v>
      </c>
      <c r="D37" s="30" t="s">
        <v>66</v>
      </c>
      <c r="E37" s="30">
        <v>1</v>
      </c>
    </row>
    <row r="38" spans="1:5" ht="15.75" thickBot="1">
      <c r="A38" s="30"/>
      <c r="B38" s="30"/>
      <c r="C38" s="30">
        <v>1427.23</v>
      </c>
      <c r="D38" s="30"/>
      <c r="E38" s="30">
        <v>1</v>
      </c>
    </row>
    <row r="39" spans="1:5" s="31" customFormat="1" ht="15.75" thickBot="1">
      <c r="A39" s="27" t="s">
        <v>73</v>
      </c>
      <c r="B39" s="27"/>
      <c r="C39" s="27">
        <v>1556.97</v>
      </c>
      <c r="D39" s="27" t="s">
        <v>66</v>
      </c>
      <c r="E39" s="27">
        <v>3</v>
      </c>
    </row>
    <row r="40" spans="1:5" ht="15.75" thickBot="1">
      <c r="A40" s="30"/>
      <c r="B40" s="30"/>
      <c r="C40" s="30">
        <v>1556.97</v>
      </c>
      <c r="D40" s="30"/>
      <c r="E40" s="30">
        <v>3</v>
      </c>
    </row>
    <row r="41" spans="1:5" s="31" customFormat="1" ht="15.75" thickBot="1">
      <c r="A41" s="27" t="s">
        <v>74</v>
      </c>
      <c r="B41" s="27"/>
      <c r="C41" s="27">
        <v>4825.04</v>
      </c>
      <c r="D41" s="27" t="s">
        <v>66</v>
      </c>
      <c r="E41" s="27">
        <v>4</v>
      </c>
    </row>
    <row r="42" spans="1:5" ht="15.75" thickBot="1">
      <c r="A42" s="30"/>
      <c r="B42" s="30"/>
      <c r="C42" s="30">
        <v>4825.04</v>
      </c>
      <c r="D42" s="30"/>
      <c r="E42" s="30">
        <v>4</v>
      </c>
    </row>
    <row r="43" spans="1:5" ht="15.75" thickBot="1">
      <c r="A43" s="30" t="s">
        <v>75</v>
      </c>
      <c r="B43" s="30"/>
      <c r="C43" s="30">
        <v>156.30000000000001</v>
      </c>
      <c r="D43" s="30" t="s">
        <v>33</v>
      </c>
      <c r="E43" s="30">
        <v>9193.86</v>
      </c>
    </row>
    <row r="44" spans="1:5" ht="15.75" thickBot="1">
      <c r="A44" s="30"/>
      <c r="B44" s="30"/>
      <c r="C44" s="30">
        <v>156.30000000000001</v>
      </c>
      <c r="D44" s="30"/>
      <c r="E44" s="30">
        <v>9193.86</v>
      </c>
    </row>
    <row r="45" spans="1:5" s="31" customFormat="1" ht="15.75" thickBot="1">
      <c r="A45" s="27" t="s">
        <v>76</v>
      </c>
      <c r="B45" s="27"/>
      <c r="C45" s="27">
        <v>797.16</v>
      </c>
      <c r="D45" s="27" t="s">
        <v>66</v>
      </c>
      <c r="E45" s="27">
        <v>4</v>
      </c>
    </row>
    <row r="46" spans="1:5" ht="15.75" thickBot="1">
      <c r="A46" s="30"/>
      <c r="B46" s="30"/>
      <c r="C46" s="30">
        <v>797.16</v>
      </c>
      <c r="D46" s="30"/>
      <c r="E46" s="30">
        <v>4</v>
      </c>
    </row>
    <row r="47" spans="1:5" s="31" customFormat="1" ht="15.75" thickBot="1">
      <c r="A47" s="27" t="s">
        <v>43</v>
      </c>
      <c r="B47" s="27"/>
      <c r="C47" s="27">
        <v>561.4</v>
      </c>
      <c r="D47" s="27" t="s">
        <v>37</v>
      </c>
      <c r="E47" s="27">
        <v>2</v>
      </c>
    </row>
    <row r="48" spans="1:5" ht="15.75" thickBot="1">
      <c r="A48" s="30"/>
      <c r="B48" s="30"/>
      <c r="C48" s="30">
        <v>561.4</v>
      </c>
      <c r="D48" s="30"/>
      <c r="E48" s="30">
        <v>2</v>
      </c>
    </row>
    <row r="49" spans="1:5" s="31" customFormat="1" ht="15.75" thickBot="1">
      <c r="A49" s="27" t="s">
        <v>77</v>
      </c>
      <c r="B49" s="27"/>
      <c r="C49" s="27">
        <v>11268.28</v>
      </c>
      <c r="D49" s="27" t="s">
        <v>34</v>
      </c>
      <c r="E49" s="27">
        <v>1</v>
      </c>
    </row>
    <row r="50" spans="1:5" ht="15.75" thickBot="1">
      <c r="A50" s="30"/>
      <c r="B50" s="30"/>
      <c r="C50" s="30">
        <v>11268.28</v>
      </c>
      <c r="D50" s="30"/>
      <c r="E50" s="30">
        <v>1</v>
      </c>
    </row>
    <row r="51" spans="1:5" s="31" customFormat="1" ht="15.75" thickBot="1">
      <c r="A51" s="27" t="s">
        <v>78</v>
      </c>
      <c r="B51" s="27"/>
      <c r="C51" s="27">
        <v>13297.15</v>
      </c>
      <c r="D51" s="27" t="s">
        <v>41</v>
      </c>
      <c r="E51" s="27">
        <v>1</v>
      </c>
    </row>
    <row r="52" spans="1:5" ht="15.75" thickBot="1">
      <c r="A52" s="30"/>
      <c r="B52" s="30"/>
      <c r="C52" s="30">
        <v>13297.15</v>
      </c>
      <c r="D52" s="30"/>
      <c r="E52" s="30">
        <v>1</v>
      </c>
    </row>
    <row r="53" spans="1:5" s="31" customFormat="1" ht="15.75" thickBot="1">
      <c r="A53" s="27" t="s">
        <v>79</v>
      </c>
      <c r="B53" s="27"/>
      <c r="C53" s="27">
        <v>299.72000000000003</v>
      </c>
      <c r="D53" s="27" t="s">
        <v>80</v>
      </c>
      <c r="E53" s="27">
        <v>2</v>
      </c>
    </row>
    <row r="54" spans="1:5" s="31" customFormat="1" ht="15.75" thickBot="1">
      <c r="A54" s="27" t="s">
        <v>79</v>
      </c>
      <c r="B54" s="27"/>
      <c r="C54" s="27">
        <v>795.15</v>
      </c>
      <c r="D54" s="27" t="s">
        <v>66</v>
      </c>
      <c r="E54" s="27">
        <v>3</v>
      </c>
    </row>
    <row r="55" spans="1:5" ht="15.75" thickBot="1">
      <c r="A55" s="30"/>
      <c r="B55" s="30"/>
      <c r="C55" s="30">
        <v>1094.8699999999999</v>
      </c>
      <c r="D55" s="30"/>
      <c r="E55" s="30">
        <v>5</v>
      </c>
    </row>
    <row r="56" spans="1:5" s="31" customFormat="1" ht="15.75" thickBot="1">
      <c r="A56" s="27" t="s">
        <v>81</v>
      </c>
      <c r="B56" s="27"/>
      <c r="C56" s="27">
        <v>13226</v>
      </c>
      <c r="D56" s="27" t="s">
        <v>33</v>
      </c>
      <c r="E56" s="27">
        <v>200</v>
      </c>
    </row>
    <row r="57" spans="1:5" ht="15.75" thickBot="1">
      <c r="A57" s="30"/>
      <c r="B57" s="30"/>
      <c r="C57" s="30">
        <v>13226</v>
      </c>
      <c r="D57" s="30"/>
      <c r="E57" s="30">
        <v>200</v>
      </c>
    </row>
    <row r="58" spans="1:5" s="31" customFormat="1" ht="15.75" thickBot="1">
      <c r="A58" s="27" t="s">
        <v>82</v>
      </c>
      <c r="B58" s="27"/>
      <c r="C58" s="27">
        <v>7932.24</v>
      </c>
      <c r="D58" s="27" t="s">
        <v>66</v>
      </c>
      <c r="E58" s="27">
        <v>8</v>
      </c>
    </row>
    <row r="59" spans="1:5" ht="15.75" thickBot="1">
      <c r="A59" s="30"/>
      <c r="B59" s="30"/>
      <c r="C59" s="30">
        <v>7932.24</v>
      </c>
      <c r="D59" s="30"/>
      <c r="E59" s="30">
        <v>8</v>
      </c>
    </row>
    <row r="60" spans="1:5" s="31" customFormat="1" ht="15.75" thickBot="1">
      <c r="A60" s="27" t="s">
        <v>83</v>
      </c>
      <c r="B60" s="27"/>
      <c r="C60" s="27">
        <v>781.43</v>
      </c>
      <c r="D60" s="27" t="s">
        <v>37</v>
      </c>
      <c r="E60" s="27">
        <v>2.5</v>
      </c>
    </row>
    <row r="61" spans="1:5" ht="15.75" thickBot="1">
      <c r="A61" s="30"/>
      <c r="B61" s="30"/>
      <c r="C61" s="30">
        <v>781.43</v>
      </c>
      <c r="D61" s="30"/>
      <c r="E61" s="30">
        <v>2.5</v>
      </c>
    </row>
    <row r="62" spans="1:5" s="31" customFormat="1" ht="15.75" thickBot="1">
      <c r="A62" s="27" t="s">
        <v>84</v>
      </c>
      <c r="B62" s="27"/>
      <c r="C62" s="27">
        <v>53289.75</v>
      </c>
      <c r="D62" s="27" t="s">
        <v>66</v>
      </c>
      <c r="E62" s="27">
        <v>1</v>
      </c>
    </row>
    <row r="63" spans="1:5" ht="15.75" thickBot="1">
      <c r="A63" s="30"/>
      <c r="B63" s="30"/>
      <c r="C63" s="30">
        <v>53289.75</v>
      </c>
      <c r="D63" s="30"/>
      <c r="E63" s="30">
        <v>1</v>
      </c>
    </row>
    <row r="64" spans="1:5" s="31" customFormat="1" ht="15.75" thickBot="1">
      <c r="A64" s="27" t="s">
        <v>85</v>
      </c>
      <c r="B64" s="27"/>
      <c r="C64" s="27">
        <v>4152.33</v>
      </c>
      <c r="D64" s="27" t="s">
        <v>66</v>
      </c>
      <c r="E64" s="27">
        <v>13</v>
      </c>
    </row>
    <row r="65" spans="1:5" ht="15.75" thickBot="1">
      <c r="A65" s="30"/>
      <c r="B65" s="30"/>
      <c r="C65" s="30">
        <v>4152.33</v>
      </c>
      <c r="D65" s="30"/>
      <c r="E65" s="30">
        <v>13</v>
      </c>
    </row>
    <row r="66" spans="1:5" s="31" customFormat="1" ht="15.75" thickBot="1">
      <c r="A66" s="27" t="s">
        <v>86</v>
      </c>
      <c r="B66" s="27"/>
      <c r="C66" s="27">
        <v>813.65</v>
      </c>
      <c r="D66" s="27" t="s">
        <v>66</v>
      </c>
      <c r="E66" s="27">
        <v>1</v>
      </c>
    </row>
    <row r="67" spans="1:5" ht="15.75" thickBot="1">
      <c r="A67" s="30"/>
      <c r="B67" s="30"/>
      <c r="C67" s="30">
        <v>813.65</v>
      </c>
      <c r="D67" s="30"/>
      <c r="E67" s="30">
        <v>1</v>
      </c>
    </row>
    <row r="68" spans="1:5" s="31" customFormat="1" ht="15.75" thickBot="1">
      <c r="A68" s="27" t="s">
        <v>87</v>
      </c>
      <c r="B68" s="27"/>
      <c r="C68" s="27">
        <v>1282.45</v>
      </c>
      <c r="D68" s="27" t="s">
        <v>66</v>
      </c>
      <c r="E68" s="27">
        <v>1</v>
      </c>
    </row>
    <row r="69" spans="1:5" ht="15.75" thickBot="1">
      <c r="A69" s="30"/>
      <c r="B69" s="30"/>
      <c r="C69" s="30">
        <v>1282.45</v>
      </c>
      <c r="D69" s="30"/>
      <c r="E69" s="30">
        <v>1</v>
      </c>
    </row>
    <row r="70" spans="1:5" s="31" customFormat="1" ht="15.75" thickBot="1">
      <c r="A70" s="27" t="s">
        <v>88</v>
      </c>
      <c r="B70" s="27"/>
      <c r="C70" s="27">
        <v>506.62</v>
      </c>
      <c r="D70" s="27" t="s">
        <v>66</v>
      </c>
      <c r="E70" s="27">
        <v>1</v>
      </c>
    </row>
    <row r="71" spans="1:5" ht="15.75" thickBot="1">
      <c r="A71" s="30"/>
      <c r="B71" s="30"/>
      <c r="C71" s="30">
        <v>506.62</v>
      </c>
      <c r="D71" s="30"/>
      <c r="E71" s="30">
        <v>1</v>
      </c>
    </row>
    <row r="72" spans="1:5" s="31" customFormat="1" ht="15.75" thickBot="1">
      <c r="A72" s="27" t="s">
        <v>89</v>
      </c>
      <c r="B72" s="27"/>
      <c r="C72" s="27">
        <v>1398.75</v>
      </c>
      <c r="D72" s="27" t="s">
        <v>37</v>
      </c>
      <c r="E72" s="27">
        <v>2.5</v>
      </c>
    </row>
    <row r="73" spans="1:5" ht="15.75" thickBot="1">
      <c r="A73" s="30"/>
      <c r="B73" s="30"/>
      <c r="C73" s="30">
        <v>1398.75</v>
      </c>
      <c r="D73" s="30"/>
      <c r="E73" s="30">
        <v>2.5</v>
      </c>
    </row>
    <row r="74" spans="1:5" ht="15.75" thickBot="1">
      <c r="A74" s="30" t="s">
        <v>90</v>
      </c>
      <c r="B74" s="30"/>
      <c r="C74" s="30">
        <v>11924.48</v>
      </c>
      <c r="D74" s="30" t="s">
        <v>91</v>
      </c>
      <c r="E74" s="30">
        <v>32</v>
      </c>
    </row>
    <row r="75" spans="1:5" ht="15.75" thickBot="1">
      <c r="A75" s="30"/>
      <c r="B75" s="30"/>
      <c r="C75" s="30">
        <v>11924.48</v>
      </c>
      <c r="D75" s="30"/>
      <c r="E75" s="30">
        <v>32</v>
      </c>
    </row>
    <row r="76" spans="1:5" s="31" customFormat="1" ht="15.75" thickBot="1">
      <c r="A76" s="27" t="s">
        <v>92</v>
      </c>
      <c r="B76" s="27"/>
      <c r="C76" s="27">
        <v>1219.98</v>
      </c>
      <c r="D76" s="27" t="s">
        <v>66</v>
      </c>
      <c r="E76" s="27">
        <v>2</v>
      </c>
    </row>
    <row r="77" spans="1:5" ht="15.75" thickBot="1">
      <c r="A77" s="30"/>
      <c r="B77" s="30"/>
      <c r="C77" s="30">
        <v>1219.98</v>
      </c>
      <c r="D77" s="30"/>
      <c r="E77" s="30">
        <v>2</v>
      </c>
    </row>
    <row r="78" spans="1:5" s="31" customFormat="1" ht="15.75" thickBot="1">
      <c r="A78" s="27" t="s">
        <v>93</v>
      </c>
      <c r="B78" s="27"/>
      <c r="C78" s="27">
        <v>15673.92</v>
      </c>
      <c r="D78" s="27" t="s">
        <v>33</v>
      </c>
      <c r="E78" s="27">
        <v>19592.400000000001</v>
      </c>
    </row>
    <row r="79" spans="1:5" ht="15.75" thickBot="1">
      <c r="A79" s="30"/>
      <c r="B79" s="30"/>
      <c r="C79" s="30">
        <v>15673.92</v>
      </c>
      <c r="D79" s="30"/>
      <c r="E79" s="30">
        <v>19592.400000000001</v>
      </c>
    </row>
    <row r="80" spans="1:5" s="31" customFormat="1" ht="15.75" thickBot="1">
      <c r="A80" s="27" t="s">
        <v>94</v>
      </c>
      <c r="B80" s="27"/>
      <c r="C80" s="27">
        <v>17911.8</v>
      </c>
      <c r="D80" s="27" t="s">
        <v>33</v>
      </c>
      <c r="E80" s="27">
        <v>19902</v>
      </c>
    </row>
    <row r="81" spans="1:5" ht="15.75" thickBot="1">
      <c r="A81" s="30"/>
      <c r="B81" s="30"/>
      <c r="C81" s="30">
        <v>17911.8</v>
      </c>
      <c r="D81" s="30"/>
      <c r="E81" s="30">
        <v>19902</v>
      </c>
    </row>
    <row r="82" spans="1:5" s="31" customFormat="1" ht="15.75" thickBot="1">
      <c r="A82" s="27" t="s">
        <v>95</v>
      </c>
      <c r="B82" s="27"/>
      <c r="C82" s="27">
        <v>24014.42</v>
      </c>
      <c r="D82" s="27" t="s">
        <v>33</v>
      </c>
      <c r="E82" s="27">
        <v>15103.4</v>
      </c>
    </row>
    <row r="83" spans="1:5" ht="15.75" thickBot="1">
      <c r="A83" s="30"/>
      <c r="B83" s="30"/>
      <c r="C83" s="30">
        <v>24014.42</v>
      </c>
      <c r="D83" s="30"/>
      <c r="E83" s="30">
        <v>15103.4</v>
      </c>
    </row>
    <row r="84" spans="1:5" s="31" customFormat="1" ht="15.75" thickBot="1">
      <c r="A84" s="27" t="s">
        <v>96</v>
      </c>
      <c r="B84" s="27"/>
      <c r="C84" s="27">
        <v>26154.46</v>
      </c>
      <c r="D84" s="27" t="s">
        <v>33</v>
      </c>
      <c r="E84" s="27">
        <v>15755.7</v>
      </c>
    </row>
    <row r="85" spans="1:5" ht="15.75" thickBot="1">
      <c r="A85" s="30"/>
      <c r="B85" s="30"/>
      <c r="C85" s="30">
        <v>26154.46</v>
      </c>
      <c r="D85" s="30"/>
      <c r="E85" s="30">
        <v>15755.7</v>
      </c>
    </row>
    <row r="86" spans="1:5" ht="15.75" thickBot="1">
      <c r="A86" s="30" t="s">
        <v>97</v>
      </c>
      <c r="B86" s="30"/>
      <c r="C86" s="30">
        <v>45942.65</v>
      </c>
      <c r="D86" s="30" t="s">
        <v>33</v>
      </c>
      <c r="E86" s="30">
        <v>18752.099999999999</v>
      </c>
    </row>
    <row r="87" spans="1:5" ht="15.75" thickBot="1">
      <c r="A87" s="30"/>
      <c r="B87" s="30"/>
      <c r="C87" s="30">
        <v>45942.65</v>
      </c>
      <c r="D87" s="30"/>
      <c r="E87" s="30">
        <v>18752.099999999999</v>
      </c>
    </row>
    <row r="88" spans="1:5" ht="15.75" thickBot="1">
      <c r="A88" s="30" t="s">
        <v>98</v>
      </c>
      <c r="B88" s="30"/>
      <c r="C88" s="30">
        <v>44207.21</v>
      </c>
      <c r="D88" s="30" t="s">
        <v>33</v>
      </c>
      <c r="E88" s="30">
        <v>18043.759999999998</v>
      </c>
    </row>
    <row r="89" spans="1:5" ht="15.75" thickBot="1">
      <c r="A89" s="30"/>
      <c r="B89" s="30"/>
      <c r="C89" s="30">
        <v>44207.21</v>
      </c>
      <c r="D89" s="30"/>
      <c r="E89" s="30">
        <v>18043.759999999998</v>
      </c>
    </row>
    <row r="90" spans="1:5" s="31" customFormat="1" ht="15.75" thickBot="1">
      <c r="A90" s="27" t="s">
        <v>99</v>
      </c>
      <c r="B90" s="27"/>
      <c r="C90" s="27">
        <v>73667.42</v>
      </c>
      <c r="D90" s="27" t="s">
        <v>33</v>
      </c>
      <c r="E90" s="27">
        <v>19592.400000000001</v>
      </c>
    </row>
    <row r="91" spans="1:5" ht="15.75" thickBot="1">
      <c r="A91" s="30"/>
      <c r="B91" s="30"/>
      <c r="C91" s="30">
        <v>73667.42</v>
      </c>
      <c r="D91" s="30"/>
      <c r="E91" s="30">
        <v>19592.400000000001</v>
      </c>
    </row>
    <row r="92" spans="1:5" s="31" customFormat="1" ht="15.75" thickBot="1">
      <c r="A92" s="27" t="s">
        <v>100</v>
      </c>
      <c r="B92" s="27"/>
      <c r="C92" s="27">
        <v>78612.899999999994</v>
      </c>
      <c r="D92" s="27" t="s">
        <v>33</v>
      </c>
      <c r="E92" s="27">
        <v>19902</v>
      </c>
    </row>
    <row r="93" spans="1:5" ht="15.75" thickBot="1">
      <c r="A93" s="30"/>
      <c r="B93" s="30"/>
      <c r="C93" s="30">
        <v>78612.899999999994</v>
      </c>
      <c r="D93" s="30"/>
      <c r="E93" s="30">
        <v>19902</v>
      </c>
    </row>
    <row r="94" spans="1:5" s="31" customFormat="1" ht="15.75" thickBot="1">
      <c r="A94" s="27" t="s">
        <v>101</v>
      </c>
      <c r="B94" s="27"/>
      <c r="C94" s="27">
        <v>3297.32</v>
      </c>
      <c r="D94" s="27" t="s">
        <v>37</v>
      </c>
      <c r="E94" s="27">
        <v>13</v>
      </c>
    </row>
    <row r="95" spans="1:5" ht="15.75" thickBot="1">
      <c r="A95" s="30"/>
      <c r="B95" s="30"/>
      <c r="C95" s="30">
        <v>3297.32</v>
      </c>
      <c r="D95" s="30"/>
      <c r="E95" s="30">
        <v>13</v>
      </c>
    </row>
    <row r="96" spans="1:5" s="31" customFormat="1" ht="15.75" thickBot="1">
      <c r="A96" s="27" t="s">
        <v>102</v>
      </c>
      <c r="B96" s="27"/>
      <c r="C96" s="27">
        <v>1545.92</v>
      </c>
      <c r="D96" s="27" t="s">
        <v>66</v>
      </c>
      <c r="E96" s="27">
        <v>8</v>
      </c>
    </row>
    <row r="97" spans="1:5" ht="15.75" thickBot="1">
      <c r="A97" s="30"/>
      <c r="B97" s="30"/>
      <c r="C97" s="30">
        <v>1545.92</v>
      </c>
      <c r="D97" s="30"/>
      <c r="E97" s="30">
        <v>8</v>
      </c>
    </row>
    <row r="98" spans="1:5" s="31" customFormat="1" ht="15.75" thickBot="1">
      <c r="A98" s="27" t="s">
        <v>103</v>
      </c>
      <c r="B98" s="27"/>
      <c r="C98" s="27">
        <v>179.6</v>
      </c>
      <c r="D98" s="27" t="s">
        <v>66</v>
      </c>
      <c r="E98" s="27">
        <v>1</v>
      </c>
    </row>
    <row r="99" spans="1:5" ht="15.75" thickBot="1">
      <c r="A99" s="30"/>
      <c r="B99" s="30"/>
      <c r="C99" s="30">
        <v>179.6</v>
      </c>
      <c r="D99" s="30"/>
      <c r="E99" s="30">
        <v>1</v>
      </c>
    </row>
    <row r="100" spans="1:5" s="31" customFormat="1" ht="15.75" thickBot="1">
      <c r="A100" s="27" t="s">
        <v>42</v>
      </c>
      <c r="B100" s="27"/>
      <c r="C100" s="27">
        <v>401.18</v>
      </c>
      <c r="D100" s="27" t="s">
        <v>66</v>
      </c>
      <c r="E100" s="27">
        <v>1</v>
      </c>
    </row>
    <row r="101" spans="1:5" ht="15.75" thickBot="1">
      <c r="A101" s="30"/>
      <c r="B101" s="30"/>
      <c r="C101" s="30">
        <v>401.18</v>
      </c>
      <c r="D101" s="30"/>
      <c r="E101" s="30">
        <v>1</v>
      </c>
    </row>
    <row r="102" spans="1:5" s="31" customFormat="1" ht="15.75" thickBot="1">
      <c r="A102" s="27" t="s">
        <v>104</v>
      </c>
      <c r="B102" s="27"/>
      <c r="C102" s="27">
        <v>2031.79</v>
      </c>
      <c r="D102" s="27" t="s">
        <v>33</v>
      </c>
      <c r="E102" s="27">
        <v>25397.4</v>
      </c>
    </row>
    <row r="103" spans="1:5" ht="15.75" thickBot="1">
      <c r="A103" s="30"/>
      <c r="B103" s="30"/>
      <c r="C103" s="30">
        <v>2031.79</v>
      </c>
      <c r="D103" s="30"/>
      <c r="E103" s="30">
        <v>25397.4</v>
      </c>
    </row>
    <row r="104" spans="1:5" s="31" customFormat="1" ht="15.75" thickBot="1">
      <c r="A104" s="27" t="s">
        <v>105</v>
      </c>
      <c r="B104" s="27"/>
      <c r="C104" s="27">
        <v>1791.18</v>
      </c>
      <c r="D104" s="27" t="s">
        <v>33</v>
      </c>
      <c r="E104" s="27">
        <v>19902</v>
      </c>
    </row>
    <row r="105" spans="1:5" ht="15.75" thickBot="1">
      <c r="A105" s="30"/>
      <c r="B105" s="30"/>
      <c r="C105" s="30">
        <v>1791.18</v>
      </c>
      <c r="D105" s="30"/>
      <c r="E105" s="30">
        <v>19902</v>
      </c>
    </row>
    <row r="106" spans="1:5" s="31" customFormat="1" ht="15.75" thickBot="1">
      <c r="A106" s="27" t="s">
        <v>106</v>
      </c>
      <c r="B106" s="27"/>
      <c r="C106" s="27">
        <v>9651.01</v>
      </c>
      <c r="D106" s="27" t="s">
        <v>33</v>
      </c>
      <c r="E106" s="27">
        <v>25397.4</v>
      </c>
    </row>
    <row r="107" spans="1:5" ht="15.75" thickBot="1">
      <c r="A107" s="30"/>
      <c r="B107" s="30"/>
      <c r="C107" s="30">
        <v>9651.01</v>
      </c>
      <c r="D107" s="30"/>
      <c r="E107" s="30">
        <v>25397.4</v>
      </c>
    </row>
    <row r="108" spans="1:5" s="31" customFormat="1" ht="15.75" thickBot="1">
      <c r="A108" s="27" t="s">
        <v>106</v>
      </c>
      <c r="B108" s="27"/>
      <c r="C108" s="27">
        <v>7562.76</v>
      </c>
      <c r="D108" s="27" t="s">
        <v>33</v>
      </c>
      <c r="E108" s="27">
        <v>19902</v>
      </c>
    </row>
    <row r="109" spans="1:5" ht="15.75" thickBot="1">
      <c r="A109" s="30"/>
      <c r="B109" s="30"/>
      <c r="C109" s="30">
        <v>7562.76</v>
      </c>
      <c r="D109" s="30"/>
      <c r="E109" s="30">
        <v>19902</v>
      </c>
    </row>
    <row r="110" spans="1:5" s="31" customFormat="1" ht="15.75" thickBot="1">
      <c r="A110" s="27" t="s">
        <v>107</v>
      </c>
      <c r="B110" s="27"/>
      <c r="C110" s="27">
        <v>25323</v>
      </c>
      <c r="D110" s="27" t="s">
        <v>36</v>
      </c>
      <c r="E110" s="27">
        <v>1</v>
      </c>
    </row>
    <row r="111" spans="1:5" ht="15.75" thickBot="1">
      <c r="A111" s="30"/>
      <c r="B111" s="30"/>
      <c r="C111" s="30">
        <v>25323</v>
      </c>
      <c r="D111" s="30"/>
      <c r="E111" s="30">
        <v>1</v>
      </c>
    </row>
    <row r="112" spans="1:5" s="31" customFormat="1" ht="15.75" thickBot="1">
      <c r="A112" s="27" t="s">
        <v>38</v>
      </c>
      <c r="B112" s="27"/>
      <c r="C112" s="27">
        <v>810.42</v>
      </c>
      <c r="D112" s="27" t="s">
        <v>39</v>
      </c>
      <c r="E112" s="27">
        <v>3</v>
      </c>
    </row>
    <row r="113" spans="1:5" ht="15.75" thickBot="1">
      <c r="A113" s="30"/>
      <c r="B113" s="30"/>
      <c r="C113" s="30">
        <v>810.42</v>
      </c>
      <c r="D113" s="30"/>
      <c r="E113" s="30">
        <v>3</v>
      </c>
    </row>
    <row r="114" spans="1:5" s="31" customFormat="1" ht="15.75" thickBot="1">
      <c r="A114" s="27" t="s">
        <v>108</v>
      </c>
      <c r="B114" s="27"/>
      <c r="C114" s="27">
        <v>2079</v>
      </c>
      <c r="D114" s="27" t="s">
        <v>109</v>
      </c>
      <c r="E114" s="27">
        <v>700</v>
      </c>
    </row>
    <row r="115" spans="1:5" ht="15.75" thickBot="1">
      <c r="A115" s="30"/>
      <c r="B115" s="30"/>
      <c r="C115" s="30">
        <v>2079</v>
      </c>
      <c r="D115" s="30"/>
      <c r="E115" s="30">
        <v>700</v>
      </c>
    </row>
    <row r="116" spans="1:5" ht="15.75" thickBot="1">
      <c r="A116" s="30" t="s">
        <v>110</v>
      </c>
      <c r="B116" s="30"/>
      <c r="C116" s="30">
        <v>18858</v>
      </c>
      <c r="D116" s="30" t="s">
        <v>34</v>
      </c>
      <c r="E116" s="30">
        <v>1</v>
      </c>
    </row>
    <row r="117" spans="1:5" ht="15.75" thickBot="1">
      <c r="A117" s="30"/>
      <c r="B117" s="30"/>
      <c r="C117" s="30">
        <v>18858</v>
      </c>
      <c r="D117" s="30"/>
      <c r="E117" s="30">
        <v>1</v>
      </c>
    </row>
    <row r="118" spans="1:5" s="31" customFormat="1" ht="15.75" thickBot="1">
      <c r="A118" s="27" t="s">
        <v>40</v>
      </c>
      <c r="B118" s="27"/>
      <c r="C118" s="27">
        <v>2679.21</v>
      </c>
      <c r="D118" s="27" t="s">
        <v>66</v>
      </c>
      <c r="E118" s="27">
        <v>9</v>
      </c>
    </row>
    <row r="119" spans="1:5" ht="15.75" thickBot="1">
      <c r="A119" s="30"/>
      <c r="B119" s="30"/>
      <c r="C119" s="30">
        <v>2679.21</v>
      </c>
      <c r="D119" s="30"/>
      <c r="E119" s="30">
        <v>9</v>
      </c>
    </row>
    <row r="120" spans="1:5" s="31" customFormat="1" ht="15.75" thickBot="1">
      <c r="A120" s="27" t="s">
        <v>111</v>
      </c>
      <c r="B120" s="27"/>
      <c r="C120" s="27">
        <v>112499</v>
      </c>
      <c r="D120" s="27" t="s">
        <v>112</v>
      </c>
      <c r="E120" s="27">
        <v>1</v>
      </c>
    </row>
    <row r="121" spans="1:5" ht="15.75" thickBot="1">
      <c r="A121" s="30"/>
      <c r="B121" s="30"/>
      <c r="C121" s="30">
        <v>112499</v>
      </c>
      <c r="D121" s="30"/>
      <c r="E121" s="30">
        <v>1</v>
      </c>
    </row>
    <row r="122" spans="1:5" s="31" customFormat="1" ht="15.75" thickBot="1">
      <c r="A122" s="27" t="s">
        <v>113</v>
      </c>
      <c r="B122" s="27"/>
      <c r="C122" s="27">
        <v>1016.28</v>
      </c>
      <c r="D122" s="27" t="s">
        <v>66</v>
      </c>
      <c r="E122" s="27">
        <v>9</v>
      </c>
    </row>
    <row r="123" spans="1:5" ht="15.75" thickBot="1">
      <c r="A123" s="30"/>
      <c r="B123" s="30"/>
      <c r="C123" s="30">
        <v>1016.28</v>
      </c>
      <c r="D123" s="30"/>
      <c r="E123" s="30">
        <v>9</v>
      </c>
    </row>
    <row r="124" spans="1:5" s="31" customFormat="1" ht="15.75" thickBot="1">
      <c r="A124" s="27" t="s">
        <v>114</v>
      </c>
      <c r="B124" s="27"/>
      <c r="C124" s="27">
        <v>4350.71</v>
      </c>
      <c r="D124" s="27" t="s">
        <v>36</v>
      </c>
      <c r="E124" s="27">
        <v>7</v>
      </c>
    </row>
    <row r="125" spans="1:5" ht="15.75" thickBot="1">
      <c r="A125" s="30"/>
      <c r="B125" s="30"/>
      <c r="C125" s="30">
        <v>4350.71</v>
      </c>
      <c r="D125" s="30"/>
      <c r="E125" s="30">
        <v>7</v>
      </c>
    </row>
    <row r="126" spans="1:5" s="31" customFormat="1" ht="15.75" thickBot="1">
      <c r="A126" s="27" t="s">
        <v>115</v>
      </c>
      <c r="B126" s="27"/>
      <c r="C126" s="27">
        <v>12032</v>
      </c>
      <c r="D126" s="27" t="s">
        <v>37</v>
      </c>
      <c r="E126" s="27">
        <v>8</v>
      </c>
    </row>
    <row r="127" spans="1:5" s="31" customFormat="1" ht="15.75" thickBot="1">
      <c r="A127" s="27" t="s">
        <v>115</v>
      </c>
      <c r="B127" s="27"/>
      <c r="C127" s="27">
        <v>23500</v>
      </c>
      <c r="D127" s="27" t="s">
        <v>37</v>
      </c>
      <c r="E127" s="27">
        <v>20</v>
      </c>
    </row>
    <row r="128" spans="1:5" ht="15.75" thickBot="1">
      <c r="A128" s="30"/>
      <c r="B128" s="30"/>
      <c r="C128" s="30">
        <v>35532</v>
      </c>
      <c r="D128" s="30"/>
      <c r="E128" s="30">
        <v>28</v>
      </c>
    </row>
    <row r="129" spans="1:5" s="31" customFormat="1" ht="15.75" thickBot="1">
      <c r="A129" s="27" t="s">
        <v>116</v>
      </c>
      <c r="B129" s="27"/>
      <c r="C129" s="27">
        <v>2834.28</v>
      </c>
      <c r="D129" s="27" t="s">
        <v>66</v>
      </c>
      <c r="E129" s="27">
        <v>6</v>
      </c>
    </row>
    <row r="130" spans="1:5" ht="15.75" thickBot="1">
      <c r="A130" s="30"/>
      <c r="B130" s="30"/>
      <c r="C130" s="30">
        <v>2834.28</v>
      </c>
      <c r="D130" s="30"/>
      <c r="E130" s="30">
        <v>6</v>
      </c>
    </row>
    <row r="131" spans="1:5" ht="15.75" thickBot="1">
      <c r="A131" s="30"/>
      <c r="B131" s="30"/>
      <c r="C131" s="30">
        <v>817855.08000000019</v>
      </c>
      <c r="D131" s="30"/>
      <c r="E131" s="30">
        <v>297517.21999999997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2019-01-30T01:28:25Z</cp:lastPrinted>
  <dcterms:created xsi:type="dcterms:W3CDTF">2016-03-18T02:51:51Z</dcterms:created>
  <dcterms:modified xsi:type="dcterms:W3CDTF">2020-03-18T00:50:19Z</dcterms:modified>
</cp:coreProperties>
</file>