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440" windowHeight="9210"/>
  </bookViews>
  <sheets>
    <sheet name="Пехотная, д. 9" sheetId="1" r:id="rId1"/>
    <sheet name="Работы 2019 " sheetId="3" r:id="rId2"/>
    <sheet name="Справки" sheetId="4" r:id="rId3"/>
  </sheets>
  <definedNames>
    <definedName name="_xlnm._FilterDatabase" localSheetId="1" hidden="1">'Работы 2019 '!$A$3:$E$45</definedName>
    <definedName name="_xlnm.Print_Area" localSheetId="0">'Пехотная, д. 9'!$A$1:$E$73</definedName>
  </definedNames>
  <calcPr calcId="144525"/>
</workbook>
</file>

<file path=xl/calcChain.xml><?xml version="1.0" encoding="utf-8"?>
<calcChain xmlns="http://schemas.openxmlformats.org/spreadsheetml/2006/main">
  <c r="B8" i="1" l="1"/>
  <c r="B61" i="1" l="1"/>
  <c r="B53" i="1"/>
  <c r="B29" i="1"/>
  <c r="B64" i="1"/>
  <c r="B58" i="1"/>
  <c r="B55" i="1"/>
  <c r="B36" i="1"/>
  <c r="B22" i="1"/>
  <c r="B13" i="1"/>
  <c r="B16" i="1"/>
  <c r="B19" i="1"/>
  <c r="B69" i="1"/>
  <c r="B68" i="1" s="1"/>
  <c r="B70" i="1" l="1"/>
  <c r="B71" i="1" s="1"/>
  <c r="H70" i="1"/>
  <c r="B10" i="1"/>
  <c r="B9" i="1" l="1"/>
  <c r="B11" i="1" l="1"/>
  <c r="B72" i="1"/>
  <c r="B73" i="1" s="1"/>
</calcChain>
</file>

<file path=xl/sharedStrings.xml><?xml version="1.0" encoding="utf-8"?>
<sst xmlns="http://schemas.openxmlformats.org/spreadsheetml/2006/main" count="300" uniqueCount="128">
  <si>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</si>
  <si>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</si>
  <si>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</si>
  <si>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</si>
  <si>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</si>
  <si>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</si>
  <si>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</si>
  <si>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</si>
  <si>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</si>
  <si>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</si>
  <si>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</si>
  <si>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</si>
  <si>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</si>
  <si>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</si>
  <si>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</si>
  <si>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</si>
  <si>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</si>
  <si>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</si>
  <si>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</si>
  <si>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</si>
  <si>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</si>
  <si>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</si>
  <si>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</si>
  <si>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</si>
  <si>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</si>
  <si>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</si>
  <si>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</si>
  <si>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</si>
  <si>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</si>
  <si>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</si>
  <si>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</si>
  <si>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</si>
  <si>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</si>
  <si>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ул. Пехотная, д. 9</t>
  </si>
  <si>
    <t>сброс воздуха с системы отопления</t>
  </si>
  <si>
    <t>Наименование работ</t>
  </si>
  <si>
    <t>Сумма</t>
  </si>
  <si>
    <t>Ед.изм</t>
  </si>
  <si>
    <t>Кол-во</t>
  </si>
  <si>
    <t>Выезд а/машины по заявке</t>
  </si>
  <si>
    <t>выезд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</si>
  <si>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</si>
  <si>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</si>
  <si>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</si>
  <si>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</si>
  <si>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</si>
  <si>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</si>
  <si>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</si>
  <si>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</si>
  <si>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</si>
  <si>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</si>
  <si>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</si>
  <si>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Справка об уровне сбора платы за жилое помещение по состоянию на 11.02.2020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</si>
  <si>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</si>
  <si>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</si>
  <si>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</si>
  <si>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</si>
  <si>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</si>
  <si>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</si>
  <si>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</si>
  <si>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</si>
  <si>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</si>
  <si>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</si>
  <si>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</si>
  <si>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ПЕХОТНАЯ ул. д.9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</si>
  <si>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</si>
  <si>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</si>
  <si>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</si>
  <si>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</si>
  <si>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</si>
  <si>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</si>
  <si>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</si>
  <si>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</si>
  <si>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</si>
  <si>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</si>
  <si>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</si>
  <si>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</si>
  <si>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</si>
  <si>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</si>
  <si>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</si>
  <si>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ПЕХОТНАЯ ул. д.9   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</si>
  <si>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</si>
  <si>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</si>
  <si>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</si>
  <si>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</si>
  <si>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Дератизация</t>
  </si>
  <si>
    <t>Заделка вентпродухов кирпичом</t>
  </si>
  <si>
    <t>Замена участка КНС</t>
  </si>
  <si>
    <t>шт.</t>
  </si>
  <si>
    <t>Очистка канализационной сети</t>
  </si>
  <si>
    <t>Ремонт тамбурной двери</t>
  </si>
  <si>
    <t>Ремонт труб ГВС</t>
  </si>
  <si>
    <t>Ремонт труб ГВС д.25</t>
  </si>
  <si>
    <t>Смена вентиля до 20 мм</t>
  </si>
  <si>
    <t>Смена врезки/сборки без сварочных работ</t>
  </si>
  <si>
    <t>Смена стекл</t>
  </si>
  <si>
    <t>Смена труб ХВС д.32</t>
  </si>
  <si>
    <t>1м</t>
  </si>
  <si>
    <t>Содержание ДРС 1,2 кв.2019 г. к=0,8</t>
  </si>
  <si>
    <t>Содержание ДРС 3,4 кв. 2019 г. коэф. 0,8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</si>
  <si>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</si>
  <si>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</si>
  <si>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</si>
  <si>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</si>
  <si>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</si>
  <si>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</si>
  <si>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</si>
  <si>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Устройство (монтаж) освещения над подъездом с уст-ой датчика</t>
  </si>
  <si>
    <t>замена электро-патрона</t>
  </si>
  <si>
    <t>масляная краска с последующей теплоизоляцией (пенофол) тепл.</t>
  </si>
  <si>
    <t>1 узел</t>
  </si>
  <si>
    <t>пролив фановой трубы водой (очистка от льда)</t>
  </si>
  <si>
    <t>ремонт межпанельных швов ж\д с применением монтажн</t>
  </si>
  <si>
    <t>сброс воздуха со стояков отопления</t>
  </si>
  <si>
    <t>Общий итог</t>
  </si>
  <si>
    <t>№ раб</t>
  </si>
  <si>
    <t>Организация мест накоп.ртуть сод-х ламп 3,4 кв. 2019 г</t>
  </si>
  <si>
    <t>Хол.вода потр.при содер.общ.имущ. в МКД 1,2 кв.2019</t>
  </si>
  <si>
    <t>Хол.вода потр.при содер.общ.имущ. в МКД 3,4 кв.2019</t>
  </si>
  <si>
    <t>Электрическая энергия потр.при содержании общего имущ.МКД 1,2 кв. 2019 г</t>
  </si>
  <si>
    <t>Электрическая энергия потр.при содержании общего имущ.МКД 3,4 кв. 2019 г</t>
  </si>
  <si>
    <t>Тех.обслуживание ГО К=0,6;0,8;0,85;0,9;1 (3,4 кв. 2019)</t>
  </si>
  <si>
    <t>Гор. вода потр.при содер.общего имущ-ва  в МКД 1,2 кв. 2019 г.</t>
  </si>
  <si>
    <t>Гор. вода потр.при содер.общего имущ-ва  в МКД 3,4 кв. 2019 г.</t>
  </si>
  <si>
    <t>Хол.вода потр.при содер.общ.имущ. в МКД 1,2 кв.2019 г.</t>
  </si>
  <si>
    <t>Хол.вода потр.при содер.общ.имущ. в МКД 3,4 кв.2019 г.</t>
  </si>
  <si>
    <t>Штраф ГЖИ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</si>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</sst>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6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/>
    </xf>
    <xf numFmtId="164" fontId="7" fillId="0" borderId="2" xfId="1" applyFont="1" applyFill="1" applyBorder="1" applyAlignment="1" applyProtection="1">
      <alignment horizontal="center" vertical="center"/>
    </xf>
    <xf numFmtId="164" fontId="4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/>
    </xf>
    <xf numFmtId="164" fontId="10" fillId="0" borderId="2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4" fontId="0" fillId="0" borderId="0" xfId="0" applyNumberFormat="1"/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9" fillId="0" borderId="2" xfId="0" applyFont="1" applyFill="1" applyBorder="1" applyAlignment="1">
      <alignment horizontal="center"/>
    </xf>
    <xf numFmtId="0" fontId="0" fillId="0" borderId="0" xfId="0" applyFill="1"/>
    <xf numFmtId="0" fontId="9" fillId="0" borderId="2" xfId="0" applyFont="1" applyFill="1" applyBorder="1"/>
    <xf numFmtId="4" fontId="9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26" fillId="33" borderId="11" xfId="0" applyNumberFormat="1" applyFont="1" applyFill="1" applyBorder="1" applyAlignment="1" applyProtection="1">
      <alignment horizontal="center" vertical="top" wrapText="1"/>
    </xf>
    <xf numFmtId="0" fontId="26" fillId="33" borderId="11" xfId="0" applyNumberFormat="1" applyFont="1" applyFill="1" applyBorder="1" applyAlignment="1" applyProtection="1">
      <alignment horizontal="left" vertical="top" wrapText="1"/>
    </xf>
    <xf numFmtId="0" fontId="26" fillId="33" borderId="11" xfId="0" applyNumberFormat="1" applyFont="1" applyFill="1" applyBorder="1" applyAlignment="1" applyProtection="1">
      <alignment horizontal="left" vertical="center" wrapText="1"/>
    </xf>
    <xf numFmtId="0" fontId="26" fillId="33" borderId="12" xfId="0" applyNumberFormat="1" applyFont="1" applyFill="1" applyBorder="1" applyAlignment="1" applyProtection="1">
      <alignment horizontal="left" vertical="center" wrapText="1"/>
    </xf>
    <xf numFmtId="4" fontId="26" fillId="33" borderId="11" xfId="0" applyNumberFormat="1" applyFont="1" applyFill="1" applyBorder="1" applyAlignment="1" applyProtection="1">
      <alignment horizontal="center" vertical="top" wrapText="1"/>
    </xf>
    <xf numFmtId="2" fontId="26" fillId="33" borderId="11" xfId="0" applyNumberFormat="1" applyFont="1" applyFill="1" applyBorder="1" applyAlignment="1" applyProtection="1">
      <alignment horizontal="center" vertical="top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4" fontId="26" fillId="33" borderId="11" xfId="0" applyNumberFormat="1" applyFont="1" applyFill="1" applyBorder="1" applyAlignment="1" applyProtection="1">
      <alignment horizontal="center" vertical="center" wrapText="1"/>
    </xf>
    <xf numFmtId="2" fontId="26" fillId="33" borderId="11" xfId="0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33" borderId="12" xfId="0" applyNumberFormat="1" applyFont="1" applyFill="1" applyBorder="1" applyAlignment="1" applyProtection="1">
      <alignment horizontal="center" vertical="top" wrapText="1"/>
    </xf>
    <xf numFmtId="0" fontId="26" fillId="33" borderId="13" xfId="0" applyNumberFormat="1" applyFont="1" applyFill="1" applyBorder="1" applyAlignment="1" applyProtection="1">
      <alignment horizontal="center" vertical="top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6" fillId="33" borderId="14" xfId="0" applyNumberFormat="1" applyFont="1" applyFill="1" applyBorder="1" applyAlignment="1" applyProtection="1">
      <alignment horizontal="center" vertical="center" wrapText="1"/>
    </xf>
    <xf numFmtId="0" fontId="26" fillId="33" borderId="13" xfId="0" applyNumberFormat="1" applyFont="1" applyFill="1" applyBorder="1" applyAlignment="1" applyProtection="1">
      <alignment horizontal="center" vertical="center" wrapText="1"/>
    </xf>
    <xf numFmtId="0" fontId="25" fillId="33" borderId="0" xfId="0" applyNumberFormat="1" applyFont="1" applyFill="1" applyBorder="1" applyAlignment="1" applyProtection="1">
      <alignment horizontal="center" vertical="top" wrapText="1"/>
    </xf>
    <xf numFmtId="0" fontId="26" fillId="33" borderId="14" xfId="0" applyNumberFormat="1" applyFont="1" applyFill="1" applyBorder="1" applyAlignment="1" applyProtection="1">
      <alignment horizontal="left" vertical="center" wrapText="1"/>
    </xf>
    <xf numFmtId="0" fontId="26" fillId="33" borderId="13" xfId="0" applyNumberFormat="1" applyFont="1" applyFill="1" applyBorder="1" applyAlignment="1" applyProtection="1">
      <alignment horizontal="left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4"/>
  <sheetViews>
    <sheetView tabSelected="1" workbookViewId="0">
      <pane ySplit="3" topLeftCell="A4" activePane="bottomLeft" state="frozen"/>
      <selection pane="bottomLeft" activeCell="C8" sqref="C8"/>
    </sheetView>
  </sheetViews>
  <sheetFormatPr defaultRowHeight="15" x14ac:dyDescent="0.25"/>
  <cols>
    <col min="1" max="1" width="72.7109375" style="11" customWidth="1"/>
    <col min="2" max="2" width="17.28515625" style="3" customWidth="1"/>
    <col min="3" max="3" width="12.140625" style="3" customWidth="1"/>
    <col min="4" max="4" width="15.5703125" style="3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45.75" customHeight="1" x14ac:dyDescent="0.25">
      <c r="A1" s="50" t="s">
        <v>0</v>
      </c>
      <c r="B1" s="50"/>
      <c r="C1" s="50"/>
      <c r="D1" s="50"/>
    </row>
    <row r="2" spans="1:4" x14ac:dyDescent="0.25">
      <c r="A2" s="6" t="s">
        <v>33</v>
      </c>
      <c r="B2" s="52" t="s">
        <v>42</v>
      </c>
      <c r="C2" s="52"/>
      <c r="D2" s="52"/>
    </row>
    <row r="3" spans="1:4" ht="57" x14ac:dyDescent="0.25">
      <c r="A3" s="4" t="s">
        <v>1</v>
      </c>
      <c r="B3" s="12" t="s">
        <v>32</v>
      </c>
      <c r="C3" s="14" t="s">
        <v>2</v>
      </c>
      <c r="D3" s="12" t="s">
        <v>3</v>
      </c>
    </row>
    <row r="4" spans="1:4" x14ac:dyDescent="0.25">
      <c r="A4" s="4" t="s">
        <v>43</v>
      </c>
      <c r="B4" s="24">
        <v>-487619.28020000004</v>
      </c>
      <c r="C4" s="49" t="s">
        <v>127</v>
      </c>
      <c r="D4" s="5"/>
    </row>
    <row r="5" spans="1:4" x14ac:dyDescent="0.25">
      <c r="A5" s="53" t="s">
        <v>41</v>
      </c>
      <c r="B5" s="53"/>
      <c r="C5" s="53"/>
      <c r="D5" s="53"/>
    </row>
    <row r="6" spans="1:4" x14ac:dyDescent="0.25">
      <c r="A6" s="4" t="s">
        <v>44</v>
      </c>
      <c r="B6" s="24">
        <v>859338.93</v>
      </c>
      <c r="C6" s="49" t="s">
        <v>127</v>
      </c>
      <c r="D6" s="5"/>
    </row>
    <row r="7" spans="1:4" x14ac:dyDescent="0.25">
      <c r="A7" s="4" t="s">
        <v>45</v>
      </c>
      <c r="B7" s="24">
        <v>791655.37</v>
      </c>
      <c r="C7" s="49" t="s">
        <v>127</v>
      </c>
      <c r="D7" s="5"/>
    </row>
    <row r="8" spans="1:4" x14ac:dyDescent="0.25">
      <c r="A8" s="4" t="s">
        <v>46</v>
      </c>
      <c r="B8" s="24">
        <f>B7-B6</f>
        <v>-67683.560000000056</v>
      </c>
      <c r="C8" s="49" t="s">
        <v>127</v>
      </c>
      <c r="D8" s="5"/>
    </row>
    <row r="9" spans="1:4" x14ac:dyDescent="0.25">
      <c r="A9" s="4" t="s">
        <v>4</v>
      </c>
      <c r="B9" s="24">
        <f>B10</f>
        <v>6343.68</v>
      </c>
      <c r="C9" s="49" t="s">
        <v>127</v>
      </c>
      <c r="D9" s="5"/>
    </row>
    <row r="10" spans="1:4" x14ac:dyDescent="0.25">
      <c r="A10" s="18" t="s">
        <v>5</v>
      </c>
      <c r="B10" s="25">
        <f>528.64*12</f>
        <v>6343.68</v>
      </c>
      <c r="C10" s="48" t="s">
        <v>127</v>
      </c>
      <c r="D10" s="19"/>
    </row>
    <row r="11" spans="1:4" x14ac:dyDescent="0.25">
      <c r="A11" s="6" t="s">
        <v>47</v>
      </c>
      <c r="B11" s="26">
        <f>B6+B9</f>
        <v>865682.6100000001</v>
      </c>
      <c r="C11" s="49" t="s">
        <v>127</v>
      </c>
      <c r="D11" s="20"/>
    </row>
    <row r="12" spans="1:4" x14ac:dyDescent="0.25">
      <c r="A12" s="51" t="s">
        <v>6</v>
      </c>
      <c r="B12" s="51"/>
      <c r="C12" s="51"/>
      <c r="D12" s="51"/>
    </row>
    <row r="13" spans="1:4" x14ac:dyDescent="0.25">
      <c r="A13" s="7" t="s">
        <v>12</v>
      </c>
      <c r="B13" s="26">
        <f>B14+B15</f>
        <v>131762.36000000002</v>
      </c>
      <c r="C13" s="49" t="s">
        <v>127</v>
      </c>
      <c r="D13" s="20"/>
    </row>
    <row r="14" spans="1:4" s="34" customFormat="1" x14ac:dyDescent="0.25">
      <c r="A14" s="21" t="s">
        <v>105</v>
      </c>
      <c r="B14" s="27">
        <v>64257.65</v>
      </c>
      <c r="C14" s="22" t="s">
        <v>7</v>
      </c>
      <c r="D14" s="22">
        <v>17089.8</v>
      </c>
    </row>
    <row r="15" spans="1:4" s="34" customFormat="1" x14ac:dyDescent="0.25">
      <c r="A15" s="21" t="s">
        <v>106</v>
      </c>
      <c r="B15" s="27">
        <v>67504.710000000006</v>
      </c>
      <c r="C15" s="22" t="s">
        <v>7</v>
      </c>
      <c r="D15" s="22">
        <v>17089.8</v>
      </c>
    </row>
    <row r="16" spans="1:4" ht="28.5" x14ac:dyDescent="0.25">
      <c r="A16" s="7" t="s">
        <v>13</v>
      </c>
      <c r="B16" s="26">
        <f>B18+B17</f>
        <v>54334.19</v>
      </c>
      <c r="C16" s="49" t="s">
        <v>127</v>
      </c>
      <c r="D16" s="20"/>
    </row>
    <row r="17" spans="1:4" s="34" customFormat="1" x14ac:dyDescent="0.25">
      <c r="A17" s="21" t="s">
        <v>101</v>
      </c>
      <c r="B17" s="27">
        <v>25965.11</v>
      </c>
      <c r="C17" s="22" t="s">
        <v>7</v>
      </c>
      <c r="D17" s="22">
        <v>16330.25</v>
      </c>
    </row>
    <row r="18" spans="1:4" s="34" customFormat="1" x14ac:dyDescent="0.25">
      <c r="A18" s="21" t="s">
        <v>102</v>
      </c>
      <c r="B18" s="27">
        <v>28369.08</v>
      </c>
      <c r="C18" s="22" t="s">
        <v>7</v>
      </c>
      <c r="D18" s="22">
        <v>17089.8</v>
      </c>
    </row>
    <row r="19" spans="1:4" x14ac:dyDescent="0.25">
      <c r="A19" s="7" t="s">
        <v>14</v>
      </c>
      <c r="B19" s="26">
        <f>B20+B21</f>
        <v>78766.39</v>
      </c>
      <c r="C19" s="49" t="s">
        <v>127</v>
      </c>
      <c r="D19" s="8"/>
    </row>
    <row r="20" spans="1:4" s="34" customFormat="1" x14ac:dyDescent="0.25">
      <c r="A20" s="21" t="s">
        <v>81</v>
      </c>
      <c r="B20" s="27">
        <v>38350.28</v>
      </c>
      <c r="C20" s="22" t="s">
        <v>15</v>
      </c>
      <c r="D20" s="22">
        <v>724</v>
      </c>
    </row>
    <row r="21" spans="1:4" s="34" customFormat="1" x14ac:dyDescent="0.25">
      <c r="A21" s="21" t="s">
        <v>82</v>
      </c>
      <c r="B21" s="27">
        <v>40416.11</v>
      </c>
      <c r="C21" s="22" t="s">
        <v>15</v>
      </c>
      <c r="D21" s="22">
        <v>763</v>
      </c>
    </row>
    <row r="22" spans="1:4" ht="28.5" x14ac:dyDescent="0.25">
      <c r="A22" s="7" t="s">
        <v>16</v>
      </c>
      <c r="B22" s="26">
        <f>SUM(B23:B28)</f>
        <v>18969.66</v>
      </c>
      <c r="C22" s="49" t="s">
        <v>127</v>
      </c>
      <c r="D22" s="20"/>
    </row>
    <row r="23" spans="1:4" s="34" customFormat="1" x14ac:dyDescent="0.25">
      <c r="A23" s="21" t="s">
        <v>122</v>
      </c>
      <c r="B23" s="27">
        <v>1538.08</v>
      </c>
      <c r="C23" s="22" t="s">
        <v>7</v>
      </c>
      <c r="D23" s="22">
        <v>17089.8</v>
      </c>
    </row>
    <row r="24" spans="1:4" s="34" customFormat="1" x14ac:dyDescent="0.25">
      <c r="A24" s="21" t="s">
        <v>123</v>
      </c>
      <c r="B24" s="27">
        <v>1538.08</v>
      </c>
      <c r="C24" s="22" t="s">
        <v>7</v>
      </c>
      <c r="D24" s="22">
        <v>17089.8</v>
      </c>
    </row>
    <row r="25" spans="1:4" s="34" customFormat="1" x14ac:dyDescent="0.25">
      <c r="A25" s="21" t="s">
        <v>124</v>
      </c>
      <c r="B25" s="27">
        <v>1367.18</v>
      </c>
      <c r="C25" s="22" t="s">
        <v>7</v>
      </c>
      <c r="D25" s="22">
        <v>17089.8</v>
      </c>
    </row>
    <row r="26" spans="1:4" s="34" customFormat="1" x14ac:dyDescent="0.25">
      <c r="A26" s="21" t="s">
        <v>125</v>
      </c>
      <c r="B26" s="27">
        <v>1538.08</v>
      </c>
      <c r="C26" s="22" t="s">
        <v>7</v>
      </c>
      <c r="D26" s="22">
        <v>17089.8</v>
      </c>
    </row>
    <row r="27" spans="1:4" s="34" customFormat="1" x14ac:dyDescent="0.25">
      <c r="A27" s="21" t="s">
        <v>119</v>
      </c>
      <c r="B27" s="27">
        <v>6494.12</v>
      </c>
      <c r="C27" s="22" t="s">
        <v>7</v>
      </c>
      <c r="D27" s="22">
        <v>17089.8</v>
      </c>
    </row>
    <row r="28" spans="1:4" s="34" customFormat="1" x14ac:dyDescent="0.25">
      <c r="A28" s="21" t="s">
        <v>120</v>
      </c>
      <c r="B28" s="27">
        <v>6494.12</v>
      </c>
      <c r="C28" s="22" t="s">
        <v>7</v>
      </c>
      <c r="D28" s="22">
        <v>17089.8</v>
      </c>
    </row>
    <row r="29" spans="1:4" ht="42.75" x14ac:dyDescent="0.25">
      <c r="A29" s="7" t="s">
        <v>17</v>
      </c>
      <c r="B29" s="26">
        <f>SUM(B30:B35)</f>
        <v>44575.91</v>
      </c>
      <c r="C29" s="49" t="s">
        <v>127</v>
      </c>
      <c r="D29" s="13"/>
    </row>
    <row r="30" spans="1:4" s="34" customFormat="1" x14ac:dyDescent="0.25">
      <c r="A30" s="21" t="s">
        <v>90</v>
      </c>
      <c r="B30" s="27">
        <v>9642.9599999999991</v>
      </c>
      <c r="C30" s="22" t="s">
        <v>88</v>
      </c>
      <c r="D30" s="22">
        <v>2</v>
      </c>
    </row>
    <row r="31" spans="1:4" s="34" customFormat="1" x14ac:dyDescent="0.25">
      <c r="A31" s="21" t="s">
        <v>95</v>
      </c>
      <c r="B31" s="27">
        <v>1116.6500000000001</v>
      </c>
      <c r="C31" s="22" t="s">
        <v>7</v>
      </c>
      <c r="D31" s="22">
        <v>1.5</v>
      </c>
    </row>
    <row r="32" spans="1:4" s="34" customFormat="1" x14ac:dyDescent="0.25">
      <c r="A32" s="21" t="s">
        <v>107</v>
      </c>
      <c r="B32" s="27">
        <v>4411.84</v>
      </c>
      <c r="C32" s="22" t="s">
        <v>88</v>
      </c>
      <c r="D32" s="22">
        <v>2</v>
      </c>
    </row>
    <row r="33" spans="1:5" s="34" customFormat="1" x14ac:dyDescent="0.25">
      <c r="A33" s="21" t="s">
        <v>108</v>
      </c>
      <c r="B33" s="27">
        <v>143.85</v>
      </c>
      <c r="C33" s="22" t="s">
        <v>88</v>
      </c>
      <c r="D33" s="22">
        <v>1</v>
      </c>
    </row>
    <row r="34" spans="1:5" s="34" customFormat="1" x14ac:dyDescent="0.25">
      <c r="A34" s="21" t="s">
        <v>109</v>
      </c>
      <c r="B34" s="27">
        <v>7016.21</v>
      </c>
      <c r="C34" s="22" t="s">
        <v>110</v>
      </c>
      <c r="D34" s="22">
        <v>1</v>
      </c>
    </row>
    <row r="35" spans="1:5" s="34" customFormat="1" x14ac:dyDescent="0.25">
      <c r="A35" s="21" t="s">
        <v>112</v>
      </c>
      <c r="B35" s="27">
        <v>22244.400000000001</v>
      </c>
      <c r="C35" s="22" t="s">
        <v>97</v>
      </c>
      <c r="D35" s="22">
        <v>20</v>
      </c>
    </row>
    <row r="36" spans="1:5" ht="42.75" x14ac:dyDescent="0.25">
      <c r="A36" s="7" t="s">
        <v>18</v>
      </c>
      <c r="B36" s="26">
        <f>SUM(B37:B49)</f>
        <v>43718.82</v>
      </c>
      <c r="C36" s="49" t="s">
        <v>127</v>
      </c>
      <c r="D36" s="15"/>
      <c r="E36" s="2" t="s">
        <v>9</v>
      </c>
    </row>
    <row r="37" spans="1:5" s="34" customFormat="1" x14ac:dyDescent="0.25">
      <c r="A37" s="21" t="s">
        <v>39</v>
      </c>
      <c r="B37" s="27">
        <v>969.06</v>
      </c>
      <c r="C37" s="22" t="s">
        <v>40</v>
      </c>
      <c r="D37" s="22">
        <v>2</v>
      </c>
    </row>
    <row r="38" spans="1:5" s="34" customFormat="1" x14ac:dyDescent="0.25">
      <c r="A38" s="21" t="s">
        <v>21</v>
      </c>
      <c r="B38" s="27">
        <v>1618.72</v>
      </c>
      <c r="C38" s="22" t="s">
        <v>22</v>
      </c>
      <c r="D38" s="22">
        <v>2</v>
      </c>
    </row>
    <row r="39" spans="1:5" s="34" customFormat="1" x14ac:dyDescent="0.25">
      <c r="A39" s="21" t="s">
        <v>87</v>
      </c>
      <c r="B39" s="27">
        <v>2161.52</v>
      </c>
      <c r="C39" s="22" t="s">
        <v>88</v>
      </c>
      <c r="D39" s="22">
        <v>2</v>
      </c>
    </row>
    <row r="40" spans="1:5" s="34" customFormat="1" x14ac:dyDescent="0.25">
      <c r="A40" s="21" t="s">
        <v>89</v>
      </c>
      <c r="B40" s="27">
        <v>1403.5</v>
      </c>
      <c r="C40" s="22" t="s">
        <v>8</v>
      </c>
      <c r="D40" s="22">
        <v>5</v>
      </c>
    </row>
    <row r="41" spans="1:5" s="34" customFormat="1" x14ac:dyDescent="0.25">
      <c r="A41" s="21" t="s">
        <v>91</v>
      </c>
      <c r="B41" s="27">
        <v>1150.46</v>
      </c>
      <c r="C41" s="22" t="s">
        <v>8</v>
      </c>
      <c r="D41" s="22">
        <v>0.7</v>
      </c>
    </row>
    <row r="42" spans="1:5" s="34" customFormat="1" x14ac:dyDescent="0.25">
      <c r="A42" s="21" t="s">
        <v>92</v>
      </c>
      <c r="B42" s="27">
        <v>55.95</v>
      </c>
      <c r="C42" s="22" t="s">
        <v>8</v>
      </c>
      <c r="D42" s="22">
        <v>0.1</v>
      </c>
    </row>
    <row r="43" spans="1:5" s="34" customFormat="1" x14ac:dyDescent="0.25">
      <c r="A43" s="21" t="s">
        <v>93</v>
      </c>
      <c r="B43" s="27">
        <v>1219.98</v>
      </c>
      <c r="C43" s="22" t="s">
        <v>88</v>
      </c>
      <c r="D43" s="22">
        <v>2</v>
      </c>
    </row>
    <row r="44" spans="1:5" s="34" customFormat="1" x14ac:dyDescent="0.25">
      <c r="A44" s="21" t="s">
        <v>94</v>
      </c>
      <c r="B44" s="27">
        <v>23831.94</v>
      </c>
      <c r="C44" s="22" t="s">
        <v>88</v>
      </c>
      <c r="D44" s="22">
        <v>22</v>
      </c>
    </row>
    <row r="45" spans="1:5" s="34" customFormat="1" x14ac:dyDescent="0.25">
      <c r="A45" s="21" t="s">
        <v>96</v>
      </c>
      <c r="B45" s="27">
        <v>6389.15</v>
      </c>
      <c r="C45" s="22" t="s">
        <v>97</v>
      </c>
      <c r="D45" s="22">
        <v>5</v>
      </c>
    </row>
    <row r="46" spans="1:5" s="34" customFormat="1" x14ac:dyDescent="0.25">
      <c r="A46" s="21" t="s">
        <v>19</v>
      </c>
      <c r="B46" s="27">
        <v>270.14</v>
      </c>
      <c r="C46" s="22" t="s">
        <v>20</v>
      </c>
      <c r="D46" s="22">
        <v>1</v>
      </c>
    </row>
    <row r="47" spans="1:5" s="34" customFormat="1" x14ac:dyDescent="0.25">
      <c r="A47" s="21" t="s">
        <v>111</v>
      </c>
      <c r="B47" s="27">
        <v>297.69</v>
      </c>
      <c r="C47" s="22" t="s">
        <v>88</v>
      </c>
      <c r="D47" s="22">
        <v>1</v>
      </c>
    </row>
    <row r="48" spans="1:5" s="34" customFormat="1" x14ac:dyDescent="0.25">
      <c r="A48" s="21" t="s">
        <v>34</v>
      </c>
      <c r="B48" s="27">
        <v>1864.59</v>
      </c>
      <c r="C48" s="22" t="s">
        <v>22</v>
      </c>
      <c r="D48" s="22">
        <v>3</v>
      </c>
    </row>
    <row r="49" spans="1:4" s="34" customFormat="1" x14ac:dyDescent="0.25">
      <c r="A49" s="21" t="s">
        <v>113</v>
      </c>
      <c r="B49" s="27">
        <v>2486.12</v>
      </c>
      <c r="C49" s="22" t="s">
        <v>22</v>
      </c>
      <c r="D49" s="22">
        <v>4</v>
      </c>
    </row>
    <row r="50" spans="1:4" ht="28.5" x14ac:dyDescent="0.25">
      <c r="A50" s="7" t="s">
        <v>23</v>
      </c>
      <c r="B50" s="26">
        <v>0</v>
      </c>
      <c r="C50" s="49" t="s">
        <v>127</v>
      </c>
      <c r="D50" s="13"/>
    </row>
    <row r="51" spans="1:4" ht="28.5" x14ac:dyDescent="0.25">
      <c r="A51" s="7" t="s">
        <v>24</v>
      </c>
      <c r="B51" s="26">
        <v>0</v>
      </c>
      <c r="C51" s="49" t="s">
        <v>127</v>
      </c>
      <c r="D51" s="20"/>
    </row>
    <row r="52" spans="1:4" x14ac:dyDescent="0.25">
      <c r="A52" s="7" t="s">
        <v>25</v>
      </c>
      <c r="B52" s="26">
        <v>0</v>
      </c>
      <c r="C52" s="49" t="s">
        <v>127</v>
      </c>
      <c r="D52" s="20"/>
    </row>
    <row r="53" spans="1:4" ht="28.5" x14ac:dyDescent="0.25">
      <c r="A53" s="7" t="s">
        <v>26</v>
      </c>
      <c r="B53" s="26">
        <f>SUM(B54)</f>
        <v>864.61</v>
      </c>
      <c r="C53" s="49" t="s">
        <v>127</v>
      </c>
      <c r="D53" s="20"/>
    </row>
    <row r="54" spans="1:4" s="34" customFormat="1" x14ac:dyDescent="0.25">
      <c r="A54" s="21" t="s">
        <v>86</v>
      </c>
      <c r="B54" s="27">
        <v>864.61</v>
      </c>
      <c r="C54" s="22" t="s">
        <v>7</v>
      </c>
      <c r="D54" s="22">
        <v>0.7</v>
      </c>
    </row>
    <row r="55" spans="1:4" ht="28.5" x14ac:dyDescent="0.25">
      <c r="A55" s="17" t="s">
        <v>27</v>
      </c>
      <c r="B55" s="26">
        <f>SUM(B56:B57)</f>
        <v>7519.51</v>
      </c>
      <c r="C55" s="49" t="s">
        <v>127</v>
      </c>
      <c r="D55" s="9"/>
    </row>
    <row r="56" spans="1:4" s="34" customFormat="1" x14ac:dyDescent="0.25">
      <c r="A56" s="21" t="s">
        <v>121</v>
      </c>
      <c r="B56" s="27">
        <v>3930.65</v>
      </c>
      <c r="C56" s="22" t="s">
        <v>7</v>
      </c>
      <c r="D56" s="22">
        <v>17089.8</v>
      </c>
    </row>
    <row r="57" spans="1:4" s="34" customFormat="1" x14ac:dyDescent="0.25">
      <c r="A57" s="21" t="s">
        <v>100</v>
      </c>
      <c r="B57" s="27">
        <v>3588.86</v>
      </c>
      <c r="C57" s="22" t="s">
        <v>7</v>
      </c>
      <c r="D57" s="22">
        <v>17089.8</v>
      </c>
    </row>
    <row r="58" spans="1:4" ht="28.5" x14ac:dyDescent="0.25">
      <c r="A58" s="17" t="s">
        <v>28</v>
      </c>
      <c r="B58" s="26">
        <f>SUM(B59:B60)</f>
        <v>29052.66</v>
      </c>
      <c r="C58" s="49" t="s">
        <v>127</v>
      </c>
      <c r="D58" s="20"/>
    </row>
    <row r="59" spans="1:4" s="34" customFormat="1" x14ac:dyDescent="0.25">
      <c r="A59" s="21" t="s">
        <v>98</v>
      </c>
      <c r="B59" s="27">
        <v>13671.84</v>
      </c>
      <c r="C59" s="22" t="s">
        <v>7</v>
      </c>
      <c r="D59" s="22">
        <v>17089.8</v>
      </c>
    </row>
    <row r="60" spans="1:4" s="34" customFormat="1" x14ac:dyDescent="0.25">
      <c r="A60" s="21" t="s">
        <v>99</v>
      </c>
      <c r="B60" s="27">
        <v>15380.82</v>
      </c>
      <c r="C60" s="22" t="s">
        <v>7</v>
      </c>
      <c r="D60" s="22">
        <v>17089.8</v>
      </c>
    </row>
    <row r="61" spans="1:4" ht="28.5" x14ac:dyDescent="0.25">
      <c r="A61" s="7" t="s">
        <v>29</v>
      </c>
      <c r="B61" s="26">
        <f>SUM(B62:B63)</f>
        <v>1669.92</v>
      </c>
      <c r="C61" s="49" t="s">
        <v>127</v>
      </c>
      <c r="D61" s="13"/>
    </row>
    <row r="62" spans="1:4" s="34" customFormat="1" x14ac:dyDescent="0.25">
      <c r="A62" s="21" t="s">
        <v>85</v>
      </c>
      <c r="B62" s="27">
        <v>834.96</v>
      </c>
      <c r="C62" s="22" t="s">
        <v>7</v>
      </c>
      <c r="D62" s="22">
        <v>588</v>
      </c>
    </row>
    <row r="63" spans="1:4" s="34" customFormat="1" x14ac:dyDescent="0.25">
      <c r="A63" s="21" t="s">
        <v>85</v>
      </c>
      <c r="B63" s="27">
        <v>834.96</v>
      </c>
      <c r="C63" s="22" t="s">
        <v>7</v>
      </c>
      <c r="D63" s="22">
        <v>588</v>
      </c>
    </row>
    <row r="64" spans="1:4" ht="57" x14ac:dyDescent="0.25">
      <c r="A64" s="7" t="s">
        <v>30</v>
      </c>
      <c r="B64" s="26">
        <f>SUM(B65:B67)</f>
        <v>82013.39</v>
      </c>
      <c r="C64" s="49" t="s">
        <v>127</v>
      </c>
      <c r="D64" s="13"/>
    </row>
    <row r="65" spans="1:8" s="34" customFormat="1" x14ac:dyDescent="0.25">
      <c r="A65" s="21" t="s">
        <v>116</v>
      </c>
      <c r="B65" s="27">
        <v>134.21</v>
      </c>
      <c r="C65" s="22" t="s">
        <v>7</v>
      </c>
      <c r="D65" s="22">
        <v>7894.74</v>
      </c>
    </row>
    <row r="66" spans="1:8" s="34" customFormat="1" x14ac:dyDescent="0.25">
      <c r="A66" s="21" t="s">
        <v>103</v>
      </c>
      <c r="B66" s="27">
        <v>40009.14</v>
      </c>
      <c r="C66" s="22" t="s">
        <v>7</v>
      </c>
      <c r="D66" s="22">
        <v>16330.25</v>
      </c>
    </row>
    <row r="67" spans="1:8" s="34" customFormat="1" x14ac:dyDescent="0.25">
      <c r="A67" s="21" t="s">
        <v>104</v>
      </c>
      <c r="B67" s="27">
        <v>41870.04</v>
      </c>
      <c r="C67" s="22" t="s">
        <v>7</v>
      </c>
      <c r="D67" s="22">
        <v>17089.8</v>
      </c>
    </row>
    <row r="68" spans="1:8" x14ac:dyDescent="0.25">
      <c r="A68" s="7" t="s">
        <v>31</v>
      </c>
      <c r="B68" s="26">
        <f>B69</f>
        <v>3600</v>
      </c>
      <c r="C68" s="49" t="s">
        <v>127</v>
      </c>
      <c r="D68" s="13">
        <v>24487.200000000001</v>
      </c>
    </row>
    <row r="69" spans="1:8" ht="30" x14ac:dyDescent="0.25">
      <c r="A69" s="10" t="s">
        <v>10</v>
      </c>
      <c r="B69" s="28">
        <f>D69*5*12</f>
        <v>3600</v>
      </c>
      <c r="C69" s="16" t="s">
        <v>11</v>
      </c>
      <c r="D69" s="20">
        <v>60</v>
      </c>
    </row>
    <row r="70" spans="1:8" x14ac:dyDescent="0.25">
      <c r="A70" s="6" t="s">
        <v>48</v>
      </c>
      <c r="B70" s="26">
        <f>B13++B16+B19+B22+B29+B36+B50+B51+B53+B55+B58+B61+B64</f>
        <v>493247.42</v>
      </c>
      <c r="C70" s="49" t="s">
        <v>127</v>
      </c>
      <c r="D70" s="9"/>
      <c r="H70" s="1" t="b">
        <f>B70='Работы 2019 '!C45</f>
        <v>1</v>
      </c>
    </row>
    <row r="71" spans="1:8" x14ac:dyDescent="0.25">
      <c r="A71" s="6" t="s">
        <v>49</v>
      </c>
      <c r="B71" s="26">
        <f>B70*1.2+B68</f>
        <v>595496.90399999998</v>
      </c>
      <c r="C71" s="49" t="s">
        <v>127</v>
      </c>
      <c r="D71" s="20"/>
    </row>
    <row r="72" spans="1:8" x14ac:dyDescent="0.25">
      <c r="A72" s="6" t="s">
        <v>50</v>
      </c>
      <c r="B72" s="26">
        <f>B4+B6+B9-B71</f>
        <v>-217433.57419999997</v>
      </c>
      <c r="C72" s="49" t="s">
        <v>127</v>
      </c>
      <c r="D72" s="20"/>
    </row>
    <row r="73" spans="1:8" ht="28.5" x14ac:dyDescent="0.25">
      <c r="A73" s="7" t="s">
        <v>51</v>
      </c>
      <c r="B73" s="26">
        <f>B72+B8</f>
        <v>-285117.13420000003</v>
      </c>
      <c r="C73" s="49" t="s">
        <v>127</v>
      </c>
      <c r="D73" s="47"/>
    </row>
    <row r="74" spans="1:8" s="2" customFormat="1" ht="19.5" customHeight="1" x14ac:dyDescent="0.2">
      <c r="A74" s="6" t="s">
        <v>126</v>
      </c>
      <c r="B74" s="26">
        <v>10000</v>
      </c>
      <c r="C74" s="49" t="s">
        <v>127</v>
      </c>
      <c r="D74" s="49"/>
    </row>
  </sheetData>
  <sheetProtection sheet="1" objects="1" scenarios="1"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5"/>
  <sheetViews>
    <sheetView workbookViewId="0">
      <pane ySplit="3" topLeftCell="A31" activePane="bottomLeft" state="frozen"/>
      <selection pane="bottomLeft" activeCell="C45" sqref="C45"/>
    </sheetView>
  </sheetViews>
  <sheetFormatPr defaultRowHeight="15" x14ac:dyDescent="0.25"/>
  <cols>
    <col min="1" max="1" width="11" style="31" customWidth="1"/>
    <col min="2" max="2" width="76.28515625" customWidth="1"/>
    <col min="3" max="3" width="13.85546875" style="29" customWidth="1"/>
    <col min="4" max="4" width="13.85546875" style="31" customWidth="1"/>
    <col min="5" max="5" width="13.85546875" customWidth="1"/>
  </cols>
  <sheetData>
    <row r="1" spans="1:5" x14ac:dyDescent="0.25">
      <c r="B1" s="32" t="s">
        <v>79</v>
      </c>
      <c r="E1" s="32"/>
    </row>
    <row r="2" spans="1:5" x14ac:dyDescent="0.25">
      <c r="B2" s="32" t="s">
        <v>80</v>
      </c>
      <c r="E2" s="32"/>
    </row>
    <row r="3" spans="1:5" x14ac:dyDescent="0.25">
      <c r="A3" s="30" t="s">
        <v>115</v>
      </c>
      <c r="B3" s="30" t="s">
        <v>35</v>
      </c>
      <c r="C3" s="36" t="s">
        <v>36</v>
      </c>
      <c r="D3" s="30" t="s">
        <v>37</v>
      </c>
      <c r="E3" s="30" t="s">
        <v>38</v>
      </c>
    </row>
    <row r="4" spans="1:5" x14ac:dyDescent="0.25">
      <c r="A4" s="22">
        <v>3</v>
      </c>
      <c r="B4" s="21" t="s">
        <v>81</v>
      </c>
      <c r="C4" s="23">
        <v>38350.28</v>
      </c>
      <c r="D4" s="22" t="s">
        <v>15</v>
      </c>
      <c r="E4" s="21">
        <v>724</v>
      </c>
    </row>
    <row r="5" spans="1:5" x14ac:dyDescent="0.25">
      <c r="A5" s="22">
        <v>3</v>
      </c>
      <c r="B5" s="21" t="s">
        <v>82</v>
      </c>
      <c r="C5" s="23">
        <v>40416.11</v>
      </c>
      <c r="D5" s="22" t="s">
        <v>15</v>
      </c>
      <c r="E5" s="21">
        <v>763</v>
      </c>
    </row>
    <row r="6" spans="1:5" x14ac:dyDescent="0.25">
      <c r="A6" s="22">
        <v>6</v>
      </c>
      <c r="B6" s="21" t="s">
        <v>39</v>
      </c>
      <c r="C6" s="23">
        <v>969.06</v>
      </c>
      <c r="D6" s="22" t="s">
        <v>40</v>
      </c>
      <c r="E6" s="21">
        <v>2</v>
      </c>
    </row>
    <row r="7" spans="1:5" x14ac:dyDescent="0.25">
      <c r="A7" s="22">
        <v>4</v>
      </c>
      <c r="B7" s="21" t="s">
        <v>83</v>
      </c>
      <c r="C7" s="23">
        <v>1538.08</v>
      </c>
      <c r="D7" s="22" t="s">
        <v>7</v>
      </c>
      <c r="E7" s="21">
        <v>17089.8</v>
      </c>
    </row>
    <row r="8" spans="1:5" x14ac:dyDescent="0.25">
      <c r="A8" s="22">
        <v>4</v>
      </c>
      <c r="B8" s="21" t="s">
        <v>84</v>
      </c>
      <c r="C8" s="23">
        <v>1538.08</v>
      </c>
      <c r="D8" s="22" t="s">
        <v>7</v>
      </c>
      <c r="E8" s="21">
        <v>17089.8</v>
      </c>
    </row>
    <row r="9" spans="1:5" x14ac:dyDescent="0.25">
      <c r="A9" s="22">
        <v>13</v>
      </c>
      <c r="B9" s="21" t="s">
        <v>85</v>
      </c>
      <c r="C9" s="23">
        <v>834.96</v>
      </c>
      <c r="D9" s="22" t="s">
        <v>7</v>
      </c>
      <c r="E9" s="21">
        <v>588</v>
      </c>
    </row>
    <row r="10" spans="1:5" x14ac:dyDescent="0.25">
      <c r="A10" s="22">
        <v>13</v>
      </c>
      <c r="B10" s="21" t="s">
        <v>85</v>
      </c>
      <c r="C10" s="23">
        <v>834.96</v>
      </c>
      <c r="D10" s="22" t="s">
        <v>7</v>
      </c>
      <c r="E10" s="21">
        <v>588</v>
      </c>
    </row>
    <row r="11" spans="1:5" x14ac:dyDescent="0.25">
      <c r="A11" s="22">
        <v>10</v>
      </c>
      <c r="B11" s="21" t="s">
        <v>86</v>
      </c>
      <c r="C11" s="23">
        <v>864.61</v>
      </c>
      <c r="D11" s="22" t="s">
        <v>7</v>
      </c>
      <c r="E11" s="21">
        <v>0.7</v>
      </c>
    </row>
    <row r="12" spans="1:5" x14ac:dyDescent="0.25">
      <c r="A12" s="22">
        <v>6</v>
      </c>
      <c r="B12" s="21" t="s">
        <v>21</v>
      </c>
      <c r="C12" s="23">
        <v>1618.72</v>
      </c>
      <c r="D12" s="22" t="s">
        <v>22</v>
      </c>
      <c r="E12" s="21">
        <v>2</v>
      </c>
    </row>
    <row r="13" spans="1:5" x14ac:dyDescent="0.25">
      <c r="A13" s="22">
        <v>6</v>
      </c>
      <c r="B13" s="21" t="s">
        <v>87</v>
      </c>
      <c r="C13" s="23">
        <v>2161.52</v>
      </c>
      <c r="D13" s="22" t="s">
        <v>88</v>
      </c>
      <c r="E13" s="21">
        <v>2</v>
      </c>
    </row>
    <row r="14" spans="1:5" x14ac:dyDescent="0.25">
      <c r="A14" s="22">
        <v>14</v>
      </c>
      <c r="B14" s="21" t="s">
        <v>116</v>
      </c>
      <c r="C14" s="23">
        <v>134.21</v>
      </c>
      <c r="D14" s="22" t="s">
        <v>7</v>
      </c>
      <c r="E14" s="21">
        <v>7894.74</v>
      </c>
    </row>
    <row r="15" spans="1:5" x14ac:dyDescent="0.25">
      <c r="A15" s="22">
        <v>6</v>
      </c>
      <c r="B15" s="21" t="s">
        <v>89</v>
      </c>
      <c r="C15" s="23">
        <v>1403.5</v>
      </c>
      <c r="D15" s="22" t="s">
        <v>8</v>
      </c>
      <c r="E15" s="21">
        <v>5</v>
      </c>
    </row>
    <row r="16" spans="1:5" x14ac:dyDescent="0.25">
      <c r="A16" s="22">
        <v>5</v>
      </c>
      <c r="B16" s="21" t="s">
        <v>90</v>
      </c>
      <c r="C16" s="23">
        <v>9642.9599999999991</v>
      </c>
      <c r="D16" s="22" t="s">
        <v>88</v>
      </c>
      <c r="E16" s="21">
        <v>2</v>
      </c>
    </row>
    <row r="17" spans="1:5" x14ac:dyDescent="0.25">
      <c r="A17" s="22">
        <v>6</v>
      </c>
      <c r="B17" s="21" t="s">
        <v>91</v>
      </c>
      <c r="C17" s="23">
        <v>1150.46</v>
      </c>
      <c r="D17" s="22" t="s">
        <v>8</v>
      </c>
      <c r="E17" s="21">
        <v>0.7</v>
      </c>
    </row>
    <row r="18" spans="1:5" x14ac:dyDescent="0.25">
      <c r="A18" s="22">
        <v>6</v>
      </c>
      <c r="B18" s="21" t="s">
        <v>92</v>
      </c>
      <c r="C18" s="23">
        <v>55.95</v>
      </c>
      <c r="D18" s="22" t="s">
        <v>8</v>
      </c>
      <c r="E18" s="21">
        <v>0.1</v>
      </c>
    </row>
    <row r="19" spans="1:5" x14ac:dyDescent="0.25">
      <c r="A19" s="22">
        <v>6</v>
      </c>
      <c r="B19" s="21" t="s">
        <v>93</v>
      </c>
      <c r="C19" s="23">
        <v>1219.98</v>
      </c>
      <c r="D19" s="22" t="s">
        <v>88</v>
      </c>
      <c r="E19" s="21">
        <v>2</v>
      </c>
    </row>
    <row r="20" spans="1:5" x14ac:dyDescent="0.25">
      <c r="A20" s="22">
        <v>6</v>
      </c>
      <c r="B20" s="21" t="s">
        <v>94</v>
      </c>
      <c r="C20" s="23">
        <v>23831.94</v>
      </c>
      <c r="D20" s="22" t="s">
        <v>88</v>
      </c>
      <c r="E20" s="21">
        <v>22</v>
      </c>
    </row>
    <row r="21" spans="1:5" x14ac:dyDescent="0.25">
      <c r="A21" s="22">
        <v>5</v>
      </c>
      <c r="B21" s="21" t="s">
        <v>95</v>
      </c>
      <c r="C21" s="23">
        <v>1116.6500000000001</v>
      </c>
      <c r="D21" s="22" t="s">
        <v>7</v>
      </c>
      <c r="E21" s="21">
        <v>1.5</v>
      </c>
    </row>
    <row r="22" spans="1:5" x14ac:dyDescent="0.25">
      <c r="A22" s="22">
        <v>6</v>
      </c>
      <c r="B22" s="21" t="s">
        <v>96</v>
      </c>
      <c r="C22" s="23">
        <v>6389.15</v>
      </c>
      <c r="D22" s="22" t="s">
        <v>97</v>
      </c>
      <c r="E22" s="21">
        <v>5</v>
      </c>
    </row>
    <row r="23" spans="1:5" x14ac:dyDescent="0.25">
      <c r="A23" s="22">
        <v>12</v>
      </c>
      <c r="B23" s="21" t="s">
        <v>98</v>
      </c>
      <c r="C23" s="23">
        <v>13671.84</v>
      </c>
      <c r="D23" s="22" t="s">
        <v>7</v>
      </c>
      <c r="E23" s="21">
        <v>17089.8</v>
      </c>
    </row>
    <row r="24" spans="1:5" x14ac:dyDescent="0.25">
      <c r="A24" s="22">
        <v>12</v>
      </c>
      <c r="B24" s="21" t="s">
        <v>99</v>
      </c>
      <c r="C24" s="23">
        <v>15380.82</v>
      </c>
      <c r="D24" s="22" t="s">
        <v>7</v>
      </c>
      <c r="E24" s="21">
        <v>17089.8</v>
      </c>
    </row>
    <row r="25" spans="1:5" x14ac:dyDescent="0.25">
      <c r="A25" s="22">
        <v>11</v>
      </c>
      <c r="B25" s="21" t="s">
        <v>121</v>
      </c>
      <c r="C25" s="23">
        <v>3930.65</v>
      </c>
      <c r="D25" s="22" t="s">
        <v>7</v>
      </c>
      <c r="E25" s="21">
        <v>17089.8</v>
      </c>
    </row>
    <row r="26" spans="1:5" x14ac:dyDescent="0.25">
      <c r="A26" s="22">
        <v>11</v>
      </c>
      <c r="B26" s="21" t="s">
        <v>100</v>
      </c>
      <c r="C26" s="23">
        <v>3588.86</v>
      </c>
      <c r="D26" s="22" t="s">
        <v>7</v>
      </c>
      <c r="E26" s="21">
        <v>17089.8</v>
      </c>
    </row>
    <row r="27" spans="1:5" x14ac:dyDescent="0.25">
      <c r="A27" s="22">
        <v>2</v>
      </c>
      <c r="B27" s="21" t="s">
        <v>101</v>
      </c>
      <c r="C27" s="23">
        <v>25965.11</v>
      </c>
      <c r="D27" s="22" t="s">
        <v>7</v>
      </c>
      <c r="E27" s="21">
        <v>16330.25</v>
      </c>
    </row>
    <row r="28" spans="1:5" x14ac:dyDescent="0.25">
      <c r="A28" s="22">
        <v>2</v>
      </c>
      <c r="B28" s="21" t="s">
        <v>102</v>
      </c>
      <c r="C28" s="23">
        <v>28369.08</v>
      </c>
      <c r="D28" s="22" t="s">
        <v>7</v>
      </c>
      <c r="E28" s="21">
        <v>17089.8</v>
      </c>
    </row>
    <row r="29" spans="1:5" x14ac:dyDescent="0.25">
      <c r="A29" s="22">
        <v>14</v>
      </c>
      <c r="B29" s="21" t="s">
        <v>103</v>
      </c>
      <c r="C29" s="23">
        <v>40009.14</v>
      </c>
      <c r="D29" s="22" t="s">
        <v>7</v>
      </c>
      <c r="E29" s="21">
        <v>16330.25</v>
      </c>
    </row>
    <row r="30" spans="1:5" x14ac:dyDescent="0.25">
      <c r="A30" s="22">
        <v>14</v>
      </c>
      <c r="B30" s="21" t="s">
        <v>104</v>
      </c>
      <c r="C30" s="23">
        <v>41870.04</v>
      </c>
      <c r="D30" s="22" t="s">
        <v>7</v>
      </c>
      <c r="E30" s="21">
        <v>17089.8</v>
      </c>
    </row>
    <row r="31" spans="1:5" x14ac:dyDescent="0.25">
      <c r="A31" s="22">
        <v>1</v>
      </c>
      <c r="B31" s="21" t="s">
        <v>105</v>
      </c>
      <c r="C31" s="23">
        <v>64257.65</v>
      </c>
      <c r="D31" s="22" t="s">
        <v>7</v>
      </c>
      <c r="E31" s="21">
        <v>17089.8</v>
      </c>
    </row>
    <row r="32" spans="1:5" x14ac:dyDescent="0.25">
      <c r="A32" s="22">
        <v>1</v>
      </c>
      <c r="B32" s="21" t="s">
        <v>106</v>
      </c>
      <c r="C32" s="23">
        <v>67504.710000000006</v>
      </c>
      <c r="D32" s="22" t="s">
        <v>7</v>
      </c>
      <c r="E32" s="21">
        <v>17089.8</v>
      </c>
    </row>
    <row r="33" spans="1:5" x14ac:dyDescent="0.25">
      <c r="A33" s="22">
        <v>5</v>
      </c>
      <c r="B33" s="21" t="s">
        <v>107</v>
      </c>
      <c r="C33" s="23">
        <v>4411.84</v>
      </c>
      <c r="D33" s="22" t="s">
        <v>88</v>
      </c>
      <c r="E33" s="21">
        <v>2</v>
      </c>
    </row>
    <row r="34" spans="1:5" x14ac:dyDescent="0.25">
      <c r="A34" s="22">
        <v>4</v>
      </c>
      <c r="B34" s="21" t="s">
        <v>117</v>
      </c>
      <c r="C34" s="23">
        <v>1367.18</v>
      </c>
      <c r="D34" s="22" t="s">
        <v>7</v>
      </c>
      <c r="E34" s="21">
        <v>17089.8</v>
      </c>
    </row>
    <row r="35" spans="1:5" x14ac:dyDescent="0.25">
      <c r="A35" s="22">
        <v>4</v>
      </c>
      <c r="B35" s="21" t="s">
        <v>118</v>
      </c>
      <c r="C35" s="23">
        <v>1538.08</v>
      </c>
      <c r="D35" s="22" t="s">
        <v>7</v>
      </c>
      <c r="E35" s="21">
        <v>17089.8</v>
      </c>
    </row>
    <row r="36" spans="1:5" x14ac:dyDescent="0.25">
      <c r="A36" s="22">
        <v>4</v>
      </c>
      <c r="B36" s="21" t="s">
        <v>119</v>
      </c>
      <c r="C36" s="23">
        <v>6494.12</v>
      </c>
      <c r="D36" s="22" t="s">
        <v>7</v>
      </c>
      <c r="E36" s="21">
        <v>17089.8</v>
      </c>
    </row>
    <row r="37" spans="1:5" x14ac:dyDescent="0.25">
      <c r="A37" s="22">
        <v>4</v>
      </c>
      <c r="B37" s="21" t="s">
        <v>120</v>
      </c>
      <c r="C37" s="23">
        <v>6494.12</v>
      </c>
      <c r="D37" s="22" t="s">
        <v>7</v>
      </c>
      <c r="E37" s="21">
        <v>17089.8</v>
      </c>
    </row>
    <row r="38" spans="1:5" x14ac:dyDescent="0.25">
      <c r="A38" s="22">
        <v>5</v>
      </c>
      <c r="B38" s="21" t="s">
        <v>108</v>
      </c>
      <c r="C38" s="23">
        <v>143.85</v>
      </c>
      <c r="D38" s="22" t="s">
        <v>88</v>
      </c>
      <c r="E38" s="21">
        <v>1</v>
      </c>
    </row>
    <row r="39" spans="1:5" x14ac:dyDescent="0.25">
      <c r="A39" s="22">
        <v>5</v>
      </c>
      <c r="B39" s="21" t="s">
        <v>109</v>
      </c>
      <c r="C39" s="23">
        <v>7016.21</v>
      </c>
      <c r="D39" s="22" t="s">
        <v>110</v>
      </c>
      <c r="E39" s="21">
        <v>1</v>
      </c>
    </row>
    <row r="40" spans="1:5" x14ac:dyDescent="0.25">
      <c r="A40" s="22">
        <v>6</v>
      </c>
      <c r="B40" s="21" t="s">
        <v>19</v>
      </c>
      <c r="C40" s="23">
        <v>270.14</v>
      </c>
      <c r="D40" s="22" t="s">
        <v>20</v>
      </c>
      <c r="E40" s="21">
        <v>1</v>
      </c>
    </row>
    <row r="41" spans="1:5" x14ac:dyDescent="0.25">
      <c r="A41" s="22">
        <v>6</v>
      </c>
      <c r="B41" s="21" t="s">
        <v>111</v>
      </c>
      <c r="C41" s="23">
        <v>297.69</v>
      </c>
      <c r="D41" s="22" t="s">
        <v>88</v>
      </c>
      <c r="E41" s="21">
        <v>1</v>
      </c>
    </row>
    <row r="42" spans="1:5" x14ac:dyDescent="0.25">
      <c r="A42" s="22">
        <v>5</v>
      </c>
      <c r="B42" s="21" t="s">
        <v>112</v>
      </c>
      <c r="C42" s="23">
        <v>22244.400000000001</v>
      </c>
      <c r="D42" s="22" t="s">
        <v>97</v>
      </c>
      <c r="E42" s="21">
        <v>20</v>
      </c>
    </row>
    <row r="43" spans="1:5" x14ac:dyDescent="0.25">
      <c r="A43" s="22">
        <v>6</v>
      </c>
      <c r="B43" s="21" t="s">
        <v>34</v>
      </c>
      <c r="C43" s="23">
        <v>1864.59</v>
      </c>
      <c r="D43" s="22" t="s">
        <v>22</v>
      </c>
      <c r="E43" s="21">
        <v>3</v>
      </c>
    </row>
    <row r="44" spans="1:5" x14ac:dyDescent="0.25">
      <c r="A44" s="22">
        <v>6</v>
      </c>
      <c r="B44" s="21" t="s">
        <v>113</v>
      </c>
      <c r="C44" s="23">
        <v>2486.12</v>
      </c>
      <c r="D44" s="22" t="s">
        <v>22</v>
      </c>
      <c r="E44" s="21">
        <v>4</v>
      </c>
    </row>
    <row r="45" spans="1:5" x14ac:dyDescent="0.25">
      <c r="A45" s="33"/>
      <c r="B45" s="35" t="s">
        <v>114</v>
      </c>
      <c r="C45" s="23">
        <v>493247.42000000016</v>
      </c>
      <c r="D45" s="22"/>
      <c r="E45" s="21">
        <v>282553.43999999994</v>
      </c>
    </row>
  </sheetData>
  <autoFilter ref="A3:E4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26" sqref="G26"/>
    </sheetView>
  </sheetViews>
  <sheetFormatPr defaultRowHeight="15" x14ac:dyDescent="0.25"/>
  <cols>
    <col min="2" max="3" width="11.140625" customWidth="1"/>
    <col min="4" max="5" width="14.28515625" customWidth="1"/>
    <col min="6" max="6" width="11.140625" customWidth="1"/>
    <col min="7" max="7" width="13.5703125" customWidth="1"/>
    <col min="8" max="8" width="14.85546875" customWidth="1"/>
  </cols>
  <sheetData>
    <row r="1" spans="1:8" ht="16.5" x14ac:dyDescent="0.25">
      <c r="A1" s="59" t="s">
        <v>52</v>
      </c>
      <c r="B1" s="59"/>
      <c r="C1" s="59"/>
      <c r="D1" s="59"/>
      <c r="E1" s="59"/>
      <c r="F1" s="59"/>
      <c r="G1" s="59"/>
      <c r="H1" s="59"/>
    </row>
    <row r="2" spans="1:8" x14ac:dyDescent="0.25">
      <c r="A2" s="37"/>
      <c r="B2" s="37"/>
      <c r="C2" s="37"/>
      <c r="D2" s="37"/>
      <c r="E2" s="37"/>
      <c r="F2" s="37"/>
      <c r="G2" s="37"/>
      <c r="H2" s="37"/>
    </row>
    <row r="3" spans="1:8" ht="25.5" x14ac:dyDescent="0.25">
      <c r="A3" s="38" t="s">
        <v>53</v>
      </c>
      <c r="B3" s="54" t="s">
        <v>54</v>
      </c>
      <c r="C3" s="55"/>
      <c r="D3" s="38" t="s">
        <v>55</v>
      </c>
      <c r="E3" s="38" t="s">
        <v>56</v>
      </c>
      <c r="F3" s="38" t="s">
        <v>57</v>
      </c>
      <c r="G3" s="39" t="s">
        <v>58</v>
      </c>
      <c r="H3" s="39" t="s">
        <v>59</v>
      </c>
    </row>
    <row r="4" spans="1:8" x14ac:dyDescent="0.25">
      <c r="A4" s="40" t="s">
        <v>60</v>
      </c>
      <c r="B4" s="41" t="s">
        <v>61</v>
      </c>
      <c r="C4" s="60" t="s">
        <v>62</v>
      </c>
      <c r="D4" s="60"/>
      <c r="E4" s="60"/>
      <c r="F4" s="60"/>
      <c r="G4" s="60"/>
      <c r="H4" s="61"/>
    </row>
    <row r="5" spans="1:8" x14ac:dyDescent="0.25">
      <c r="A5" s="38" t="s">
        <v>63</v>
      </c>
      <c r="B5" s="54" t="s">
        <v>64</v>
      </c>
      <c r="C5" s="55"/>
      <c r="D5" s="42">
        <v>69423.63</v>
      </c>
      <c r="E5" s="42">
        <v>44454.75</v>
      </c>
      <c r="F5" s="43">
        <v>64.03</v>
      </c>
      <c r="G5" s="44" t="s">
        <v>65</v>
      </c>
      <c r="H5" s="44" t="s">
        <v>66</v>
      </c>
    </row>
    <row r="6" spans="1:8" x14ac:dyDescent="0.25">
      <c r="A6" s="38" t="s">
        <v>63</v>
      </c>
      <c r="B6" s="54" t="s">
        <v>64</v>
      </c>
      <c r="C6" s="55"/>
      <c r="D6" s="42">
        <v>69423.63</v>
      </c>
      <c r="E6" s="42">
        <v>59147.37</v>
      </c>
      <c r="F6" s="43">
        <v>85.2</v>
      </c>
      <c r="G6" s="44" t="s">
        <v>67</v>
      </c>
      <c r="H6" s="44" t="s">
        <v>66</v>
      </c>
    </row>
    <row r="7" spans="1:8" x14ac:dyDescent="0.25">
      <c r="A7" s="38" t="s">
        <v>63</v>
      </c>
      <c r="B7" s="54" t="s">
        <v>64</v>
      </c>
      <c r="C7" s="55"/>
      <c r="D7" s="42">
        <v>69487.199999999997</v>
      </c>
      <c r="E7" s="42">
        <v>85091.89</v>
      </c>
      <c r="F7" s="43">
        <v>122.46</v>
      </c>
      <c r="G7" s="44" t="s">
        <v>68</v>
      </c>
      <c r="H7" s="44" t="s">
        <v>66</v>
      </c>
    </row>
    <row r="8" spans="1:8" x14ac:dyDescent="0.25">
      <c r="A8" s="38" t="s">
        <v>63</v>
      </c>
      <c r="B8" s="54" t="s">
        <v>64</v>
      </c>
      <c r="C8" s="55"/>
      <c r="D8" s="42">
        <v>69550.77</v>
      </c>
      <c r="E8" s="42">
        <v>68340.490000000005</v>
      </c>
      <c r="F8" s="43">
        <v>98.26</v>
      </c>
      <c r="G8" s="44" t="s">
        <v>69</v>
      </c>
      <c r="H8" s="44" t="s">
        <v>66</v>
      </c>
    </row>
    <row r="9" spans="1:8" x14ac:dyDescent="0.25">
      <c r="A9" s="38" t="s">
        <v>63</v>
      </c>
      <c r="B9" s="54" t="s">
        <v>64</v>
      </c>
      <c r="C9" s="55"/>
      <c r="D9" s="42">
        <v>69255.02</v>
      </c>
      <c r="E9" s="42">
        <v>56638.76</v>
      </c>
      <c r="F9" s="43">
        <v>81.78</v>
      </c>
      <c r="G9" s="44" t="s">
        <v>70</v>
      </c>
      <c r="H9" s="44" t="s">
        <v>66</v>
      </c>
    </row>
    <row r="10" spans="1:8" x14ac:dyDescent="0.25">
      <c r="A10" s="38" t="s">
        <v>63</v>
      </c>
      <c r="B10" s="54" t="s">
        <v>64</v>
      </c>
      <c r="C10" s="55"/>
      <c r="D10" s="42">
        <v>69932.19</v>
      </c>
      <c r="E10" s="42">
        <v>55457.13</v>
      </c>
      <c r="F10" s="43">
        <v>79.3</v>
      </c>
      <c r="G10" s="44" t="s">
        <v>71</v>
      </c>
      <c r="H10" s="44" t="s">
        <v>66</v>
      </c>
    </row>
    <row r="11" spans="1:8" x14ac:dyDescent="0.25">
      <c r="A11" s="38" t="s">
        <v>63</v>
      </c>
      <c r="B11" s="54" t="s">
        <v>64</v>
      </c>
      <c r="C11" s="55"/>
      <c r="D11" s="42">
        <v>69967.13</v>
      </c>
      <c r="E11" s="42">
        <v>60606.18</v>
      </c>
      <c r="F11" s="43">
        <v>86.62</v>
      </c>
      <c r="G11" s="44" t="s">
        <v>72</v>
      </c>
      <c r="H11" s="44" t="s">
        <v>66</v>
      </c>
    </row>
    <row r="12" spans="1:8" x14ac:dyDescent="0.25">
      <c r="A12" s="38" t="s">
        <v>63</v>
      </c>
      <c r="B12" s="54" t="s">
        <v>64</v>
      </c>
      <c r="C12" s="55"/>
      <c r="D12" s="42">
        <v>72976.06</v>
      </c>
      <c r="E12" s="42">
        <v>57895.360000000001</v>
      </c>
      <c r="F12" s="43">
        <v>79.33</v>
      </c>
      <c r="G12" s="44" t="s">
        <v>73</v>
      </c>
      <c r="H12" s="44" t="s">
        <v>66</v>
      </c>
    </row>
    <row r="13" spans="1:8" x14ac:dyDescent="0.25">
      <c r="A13" s="38" t="s">
        <v>63</v>
      </c>
      <c r="B13" s="54" t="s">
        <v>64</v>
      </c>
      <c r="C13" s="55"/>
      <c r="D13" s="42">
        <v>76626.3</v>
      </c>
      <c r="E13" s="42">
        <v>63606.91</v>
      </c>
      <c r="F13" s="43">
        <v>83.01</v>
      </c>
      <c r="G13" s="44" t="s">
        <v>74</v>
      </c>
      <c r="H13" s="44" t="s">
        <v>66</v>
      </c>
    </row>
    <row r="14" spans="1:8" x14ac:dyDescent="0.25">
      <c r="A14" s="38" t="s">
        <v>63</v>
      </c>
      <c r="B14" s="54" t="s">
        <v>64</v>
      </c>
      <c r="C14" s="55"/>
      <c r="D14" s="42">
        <v>72972.990000000005</v>
      </c>
      <c r="E14" s="42">
        <v>82065.53</v>
      </c>
      <c r="F14" s="43">
        <v>112.46</v>
      </c>
      <c r="G14" s="44" t="s">
        <v>75</v>
      </c>
      <c r="H14" s="44" t="s">
        <v>66</v>
      </c>
    </row>
    <row r="15" spans="1:8" x14ac:dyDescent="0.25">
      <c r="A15" s="38" t="s">
        <v>63</v>
      </c>
      <c r="B15" s="54" t="s">
        <v>64</v>
      </c>
      <c r="C15" s="55"/>
      <c r="D15" s="42">
        <v>76581.919999999998</v>
      </c>
      <c r="E15" s="42">
        <v>65088.62</v>
      </c>
      <c r="F15" s="43">
        <v>84.99</v>
      </c>
      <c r="G15" s="44" t="s">
        <v>76</v>
      </c>
      <c r="H15" s="44" t="s">
        <v>66</v>
      </c>
    </row>
    <row r="16" spans="1:8" x14ac:dyDescent="0.25">
      <c r="A16" s="38" t="s">
        <v>63</v>
      </c>
      <c r="B16" s="54" t="s">
        <v>64</v>
      </c>
      <c r="C16" s="55"/>
      <c r="D16" s="42">
        <v>73142.09</v>
      </c>
      <c r="E16" s="42">
        <v>93262.38</v>
      </c>
      <c r="F16" s="43">
        <v>127.51</v>
      </c>
      <c r="G16" s="44" t="s">
        <v>77</v>
      </c>
      <c r="H16" s="44" t="s">
        <v>66</v>
      </c>
    </row>
    <row r="17" spans="1:8" x14ac:dyDescent="0.25">
      <c r="A17" s="56" t="s">
        <v>78</v>
      </c>
      <c r="B17" s="57"/>
      <c r="C17" s="58"/>
      <c r="D17" s="45">
        <v>859338.93</v>
      </c>
      <c r="E17" s="45">
        <v>791655.37</v>
      </c>
      <c r="F17" s="46">
        <v>92.12</v>
      </c>
      <c r="G17" s="44" t="s">
        <v>60</v>
      </c>
      <c r="H17" s="44" t="s">
        <v>60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Пехотная, д. 9</vt:lpstr>
      <vt:lpstr>Работы 2019 </vt:lpstr>
      <vt:lpstr>Справки</vt:lpstr>
      <vt:lpstr>'Пехотная, д.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2019-01-31T04:26:41Z</cp:lastPrinted>
  <dcterms:created xsi:type="dcterms:W3CDTF">2018-02-13T05:54:21Z</dcterms:created>
  <dcterms:modified xsi:type="dcterms:W3CDTF">2020-03-19T00:40:27Z</dcterms:modified>
</cp:coreProperties>
</file>