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210"/>
  </bookViews>
  <sheets>
    <sheet name="Осетровка, д. 29" sheetId="1" r:id="rId1"/>
    <sheet name="Работы 2020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'Работы 2020'!$A$3:$E$23</definedName>
    <definedName name="_xlnm.Print_Area" localSheetId="0">'Осетровка, д. 29'!$A$1:$E$50</definedName>
  </definedNames>
  <calcPr calcId="145621"/>
</workbook>
</file>

<file path=xl/calcChain.xml><?xml version="1.0" encoding="utf-8"?>
<calcChain xmlns="http://schemas.openxmlformats.org/spreadsheetml/2006/main">
  <c r="B49" i="1" l="1"/>
  <c r="B18" i="1"/>
  <c r="B40" i="1"/>
  <c r="B24" i="1"/>
  <c r="B25" i="3"/>
  <c r="B7" i="1" l="1"/>
  <c r="B36" i="1" l="1"/>
  <c r="B12" i="1"/>
  <c r="B21" i="1" l="1"/>
  <c r="B15" i="1"/>
  <c r="B47" i="1" s="1"/>
  <c r="B9" i="1"/>
  <c r="B8" i="1" s="1"/>
  <c r="B10" i="1" s="1"/>
  <c r="B46" i="1"/>
  <c r="B45" i="1" l="1"/>
  <c r="H47" i="1" l="1"/>
  <c r="B48" i="1"/>
  <c r="B50" i="1" s="1"/>
</calcChain>
</file>

<file path=xl/sharedStrings.xml><?xml version="1.0" encoding="utf-8"?>
<sst xmlns="http://schemas.openxmlformats.org/spreadsheetml/2006/main" count="144" uniqueCount="70">
  <si>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</si>
  <si>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</si>
  <si>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</si>
  <si>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</si>
  <si>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</si>
  <si>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</si>
  <si>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</si>
  <si>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</si>
  <si>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</si>
  <si>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</si>
  <si>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</si>
  <si>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</si>
  <si>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</si>
  <si>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</si>
  <si>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</si>
  <si>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</si>
  <si>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</si>
  <si>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</si>
  <si>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</si>
  <si>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</si>
  <si>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</si>
  <si>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</si>
  <si>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</si>
  <si>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</si>
  <si>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</si>
  <si>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</si>
  <si>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</si>
  <si>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</si>
  <si>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</si>
  <si>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Адрес: мкр. Осетровка, д. 29</t>
  </si>
  <si>
    <t>Наименование работ</t>
  </si>
  <si>
    <t>Ед.изм</t>
  </si>
  <si>
    <t>Кол-во</t>
  </si>
  <si>
    <t>Доходы по дому:</t>
  </si>
  <si>
    <t xml:space="preserve">По адресу ОСЕТРОВКА мкр д.29                                           </t>
  </si>
  <si>
    <t>Выезд а/машины по заявке</t>
  </si>
  <si>
    <t>выезд</t>
  </si>
  <si>
    <t>1 стояк</t>
  </si>
  <si>
    <t>Очистка канализационной сети</t>
  </si>
  <si>
    <t>шт.</t>
  </si>
  <si>
    <t>руб.</t>
  </si>
  <si>
    <t xml:space="preserve">Накопительная по работам за период c  01.01.2020 по  31.12.2020 г.                                                                                   </t>
  </si>
  <si>
    <t>Cуммa</t>
  </si>
  <si>
    <t>Вывоз ТКО 1,2 кв. 2020 г. К=0,6;0,8;0,85;0,9;1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</si>
  <si>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</si>
  <si>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</si>
  <si>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</si>
  <si>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1 дом</t>
  </si>
  <si>
    <t>Отключение отопления</t>
  </si>
  <si>
    <t>Ремонт кровли из асбестоцементных листов с исп-ем  мастики (сазилас)</t>
  </si>
  <si>
    <t>Сброс воздуха со стояков отопления с использованием а/м газель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</si>
  <si>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</si>
  <si>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</si>
  <si>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</si>
  <si>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</si>
  <si>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</si>
  <si>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</si>
  <si>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Управление жилым фондом 1,2 кв. 2020г. К=0,6;0,8;0,85;0,9;1</t>
  </si>
  <si>
    <t>Управление жилым фондом 3,4 кв. 2020г. К=0,6;0,8;0,85;0,9;1</t>
  </si>
  <si>
    <t>Устройство герметичных перегородок</t>
  </si>
  <si>
    <t>замена стояков отопления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</si>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</sst>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&quot; &quot;##0.00_-;\-* #&quot; &quot;##0.00_-;_-* &quot;-&quot;??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8" borderId="8" applyNumberFormat="0" applyAlignment="0" applyProtection="0"/>
    <xf numFmtId="0" fontId="22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</cellStyleXfs>
  <cellXfs count="5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43" fontId="10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0" xfId="1" applyFont="1" applyFill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/>
    </xf>
    <xf numFmtId="4" fontId="8" fillId="0" borderId="2" xfId="1" applyNumberFormat="1" applyFont="1" applyFill="1" applyBorder="1" applyAlignment="1">
      <alignment horizontal="right" vertical="center"/>
    </xf>
    <xf numFmtId="0" fontId="0" fillId="0" borderId="0" xfId="0"/>
    <xf numFmtId="0" fontId="26" fillId="34" borderId="11" xfId="0" applyNumberFormat="1" applyFont="1" applyFill="1" applyBorder="1" applyAlignment="1" applyProtection="1">
      <alignment horizontal="center" vertical="top" wrapText="1"/>
    </xf>
    <xf numFmtId="0" fontId="26" fillId="34" borderId="11" xfId="0" applyNumberFormat="1" applyFont="1" applyFill="1" applyBorder="1" applyAlignment="1" applyProtection="1">
      <alignment horizontal="left" vertical="top" wrapText="1"/>
    </xf>
    <xf numFmtId="0" fontId="26" fillId="34" borderId="11" xfId="0" applyNumberFormat="1" applyFont="1" applyFill="1" applyBorder="1" applyAlignment="1" applyProtection="1">
      <alignment horizontal="left" vertical="center" wrapText="1"/>
    </xf>
    <xf numFmtId="0" fontId="26" fillId="34" borderId="12" xfId="0" applyNumberFormat="1" applyFont="1" applyFill="1" applyBorder="1" applyAlignment="1" applyProtection="1">
      <alignment horizontal="left" vertical="center" wrapText="1"/>
    </xf>
    <xf numFmtId="4" fontId="26" fillId="34" borderId="11" xfId="0" applyNumberFormat="1" applyFont="1" applyFill="1" applyBorder="1" applyAlignment="1" applyProtection="1">
      <alignment horizontal="center" vertical="top" wrapText="1"/>
    </xf>
    <xf numFmtId="2" fontId="26" fillId="34" borderId="11" xfId="0" applyNumberFormat="1" applyFont="1" applyFill="1" applyBorder="1" applyAlignment="1" applyProtection="1">
      <alignment horizontal="center" vertical="top" wrapText="1"/>
    </xf>
    <xf numFmtId="0" fontId="26" fillId="34" borderId="11" xfId="0" applyNumberFormat="1" applyFont="1" applyFill="1" applyBorder="1" applyAlignment="1" applyProtection="1">
      <alignment horizontal="center" vertical="center" wrapText="1"/>
    </xf>
    <xf numFmtId="4" fontId="26" fillId="34" borderId="11" xfId="0" applyNumberFormat="1" applyFont="1" applyFill="1" applyBorder="1" applyAlignment="1" applyProtection="1">
      <alignment horizontal="center" vertical="center" wrapText="1"/>
    </xf>
    <xf numFmtId="2" fontId="26" fillId="34" borderId="11" xfId="0" applyNumberFormat="1" applyFont="1" applyFill="1" applyBorder="1" applyAlignment="1" applyProtection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34" borderId="12" xfId="0" applyNumberFormat="1" applyFont="1" applyFill="1" applyBorder="1" applyAlignment="1" applyProtection="1">
      <alignment horizontal="center" vertical="top" wrapText="1"/>
    </xf>
    <xf numFmtId="0" fontId="26" fillId="34" borderId="13" xfId="0" applyNumberFormat="1" applyFont="1" applyFill="1" applyBorder="1" applyAlignment="1" applyProtection="1">
      <alignment horizontal="center" vertical="top" wrapText="1"/>
    </xf>
    <xf numFmtId="0" fontId="26" fillId="34" borderId="12" xfId="0" applyNumberFormat="1" applyFont="1" applyFill="1" applyBorder="1" applyAlignment="1" applyProtection="1">
      <alignment horizontal="center" vertical="center" wrapText="1"/>
    </xf>
    <xf numFmtId="0" fontId="26" fillId="34" borderId="14" xfId="0" applyNumberFormat="1" applyFont="1" applyFill="1" applyBorder="1" applyAlignment="1" applyProtection="1">
      <alignment horizontal="center" vertical="center" wrapText="1"/>
    </xf>
    <xf numFmtId="0" fontId="26" fillId="34" borderId="13" xfId="0" applyNumberFormat="1" applyFont="1" applyFill="1" applyBorder="1" applyAlignment="1" applyProtection="1">
      <alignment horizontal="center" vertical="center" wrapText="1"/>
    </xf>
    <xf numFmtId="0" fontId="25" fillId="34" borderId="0" xfId="0" applyNumberFormat="1" applyFont="1" applyFill="1" applyBorder="1" applyAlignment="1" applyProtection="1">
      <alignment horizontal="center" vertical="top" wrapText="1"/>
    </xf>
    <xf numFmtId="0" fontId="26" fillId="34" borderId="14" xfId="0" applyNumberFormat="1" applyFont="1" applyFill="1" applyBorder="1" applyAlignment="1" applyProtection="1">
      <alignment horizontal="left" vertical="center" wrapText="1"/>
    </xf>
    <xf numFmtId="0" fontId="26" fillId="34" borderId="13" xfId="0" applyNumberFormat="1" applyFont="1" applyFill="1" applyBorder="1" applyAlignment="1" applyProtection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164" fontId="0" fillId="0" borderId="15" xfId="0" applyNumberFormat="1" applyFill="1" applyBorder="1"/>
    <xf numFmtId="164" fontId="9" fillId="0" borderId="15" xfId="0" applyNumberFormat="1" applyFont="1" applyFill="1" applyBorder="1"/>
    <xf numFmtId="49" fontId="0" fillId="3" borderId="15" xfId="0" applyNumberFormat="1" applyFill="1" applyBorder="1"/>
    <xf numFmtId="164" fontId="0" fillId="3" borderId="15" xfId="0" applyNumberFormat="1" applyFill="1" applyBorder="1"/>
    <xf numFmtId="0" fontId="0" fillId="3" borderId="0" xfId="0" applyFill="1"/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tabSelected="1" workbookViewId="0">
      <pane ySplit="3" topLeftCell="A4" activePane="bottomLeft" state="frozen"/>
      <selection pane="bottomLeft" activeCell="G17" sqref="G17"/>
    </sheetView>
  </sheetViews>
  <sheetFormatPr defaultRowHeight="15" x14ac:dyDescent="0.25"/>
  <cols>
    <col min="1" max="1" width="70.42578125" style="7" customWidth="1"/>
    <col min="2" max="2" width="17.28515625" style="12" customWidth="1"/>
    <col min="3" max="3" width="12.140625" style="12" customWidth="1"/>
    <col min="4" max="4" width="14.85546875" style="17" customWidth="1"/>
    <col min="5" max="5" width="0" style="1" hidden="1" customWidth="1"/>
    <col min="6" max="7" width="9.140625" style="1"/>
    <col min="8" max="8" width="10.85546875" style="1" customWidth="1"/>
    <col min="9" max="16384" width="9.140625" style="1"/>
  </cols>
  <sheetData>
    <row r="1" spans="1:4" ht="40.5" customHeight="1" x14ac:dyDescent="0.25">
      <c r="A1" s="35" t="s">
        <v>0</v>
      </c>
      <c r="B1" s="35"/>
      <c r="C1" s="35"/>
      <c r="D1" s="35"/>
    </row>
    <row r="2" spans="1:4" x14ac:dyDescent="0.25">
      <c r="A2" s="4" t="s">
        <v>29</v>
      </c>
      <c r="B2" s="37" t="s">
        <v>61</v>
      </c>
      <c r="C2" s="37"/>
      <c r="D2" s="37"/>
    </row>
    <row r="3" spans="1:4" ht="57" x14ac:dyDescent="0.25">
      <c r="A3" s="3" t="s">
        <v>1</v>
      </c>
      <c r="B3" s="8" t="s">
        <v>28</v>
      </c>
      <c r="C3" s="9" t="s">
        <v>2</v>
      </c>
      <c r="D3" s="8" t="s">
        <v>3</v>
      </c>
    </row>
    <row r="4" spans="1:4" x14ac:dyDescent="0.25">
      <c r="A4" s="38" t="s">
        <v>33</v>
      </c>
      <c r="B4" s="38"/>
      <c r="C4" s="38"/>
      <c r="D4" s="38"/>
    </row>
    <row r="5" spans="1:4" x14ac:dyDescent="0.25">
      <c r="A5" s="3" t="s">
        <v>62</v>
      </c>
      <c r="B5" s="18">
        <v>194039.14</v>
      </c>
      <c r="C5" s="34" t="s">
        <v>40</v>
      </c>
      <c r="D5" s="8"/>
    </row>
    <row r="6" spans="1:4" x14ac:dyDescent="0.25">
      <c r="A6" s="3" t="s">
        <v>63</v>
      </c>
      <c r="B6" s="18">
        <v>198652.73</v>
      </c>
      <c r="C6" s="34" t="s">
        <v>40</v>
      </c>
      <c r="D6" s="8"/>
    </row>
    <row r="7" spans="1:4" x14ac:dyDescent="0.25">
      <c r="A7" s="3" t="s">
        <v>64</v>
      </c>
      <c r="B7" s="18">
        <f>B6-B5</f>
        <v>4613.5899999999965</v>
      </c>
      <c r="C7" s="34" t="s">
        <v>40</v>
      </c>
      <c r="D7" s="8"/>
    </row>
    <row r="8" spans="1:4" x14ac:dyDescent="0.25">
      <c r="A8" s="3" t="s">
        <v>4</v>
      </c>
      <c r="B8" s="18">
        <f>B9</f>
        <v>1585.92</v>
      </c>
      <c r="C8" s="34" t="s">
        <v>40</v>
      </c>
      <c r="D8" s="8"/>
    </row>
    <row r="9" spans="1:4" x14ac:dyDescent="0.25">
      <c r="A9" s="13" t="s">
        <v>5</v>
      </c>
      <c r="B9" s="19">
        <f>132.16*12</f>
        <v>1585.92</v>
      </c>
      <c r="C9" s="33" t="s">
        <v>40</v>
      </c>
      <c r="D9" s="14"/>
    </row>
    <row r="10" spans="1:4" x14ac:dyDescent="0.25">
      <c r="A10" s="4" t="s">
        <v>65</v>
      </c>
      <c r="B10" s="20">
        <f>B5+B8-B9</f>
        <v>194039.14</v>
      </c>
      <c r="C10" s="34" t="s">
        <v>40</v>
      </c>
      <c r="D10" s="10"/>
    </row>
    <row r="11" spans="1:4" x14ac:dyDescent="0.25">
      <c r="A11" s="36" t="s">
        <v>6</v>
      </c>
      <c r="B11" s="36"/>
      <c r="C11" s="36"/>
      <c r="D11" s="36"/>
    </row>
    <row r="12" spans="1:4" ht="15.75" thickBot="1" x14ac:dyDescent="0.3">
      <c r="A12" s="5" t="s">
        <v>12</v>
      </c>
      <c r="B12" s="20">
        <f>B13+B14</f>
        <v>34475.040000000001</v>
      </c>
      <c r="C12" s="34" t="s">
        <v>40</v>
      </c>
      <c r="D12" s="10"/>
    </row>
    <row r="13" spans="1:4" s="23" customFormat="1" ht="15.75" thickBot="1" x14ac:dyDescent="0.3">
      <c r="A13" s="48" t="s">
        <v>57</v>
      </c>
      <c r="B13" s="49">
        <v>16874.400000000001</v>
      </c>
      <c r="C13" s="48" t="s">
        <v>8</v>
      </c>
      <c r="D13" s="49">
        <v>4272</v>
      </c>
    </row>
    <row r="14" spans="1:4" s="23" customFormat="1" ht="15.75" thickBot="1" x14ac:dyDescent="0.3">
      <c r="A14" s="48" t="s">
        <v>58</v>
      </c>
      <c r="B14" s="49">
        <v>17600.64</v>
      </c>
      <c r="C14" s="48" t="s">
        <v>7</v>
      </c>
      <c r="D14" s="49">
        <v>4272</v>
      </c>
    </row>
    <row r="15" spans="1:4" ht="29.25" thickBot="1" x14ac:dyDescent="0.3">
      <c r="A15" s="5" t="s">
        <v>13</v>
      </c>
      <c r="B15" s="20">
        <f>B16+B17</f>
        <v>12176.7</v>
      </c>
      <c r="C15" s="34" t="s">
        <v>40</v>
      </c>
      <c r="D15" s="10"/>
    </row>
    <row r="16" spans="1:4" s="23" customFormat="1" ht="15.75" thickBot="1" x14ac:dyDescent="0.3">
      <c r="A16" s="48" t="s">
        <v>53</v>
      </c>
      <c r="B16" s="49">
        <v>4980.07</v>
      </c>
      <c r="C16" s="48" t="s">
        <v>7</v>
      </c>
      <c r="D16" s="49">
        <v>3000.05</v>
      </c>
    </row>
    <row r="17" spans="1:5" s="23" customFormat="1" ht="15.75" thickBot="1" x14ac:dyDescent="0.3">
      <c r="A17" s="48" t="s">
        <v>54</v>
      </c>
      <c r="B17" s="49">
        <v>7196.63</v>
      </c>
      <c r="C17" s="48" t="s">
        <v>7</v>
      </c>
      <c r="D17" s="49">
        <v>3787.7</v>
      </c>
    </row>
    <row r="18" spans="1:5" ht="15.75" thickBot="1" x14ac:dyDescent="0.3">
      <c r="A18" s="5" t="s">
        <v>14</v>
      </c>
      <c r="B18" s="20">
        <f>B19</f>
        <v>2198.7800000000002</v>
      </c>
      <c r="C18" s="34" t="s">
        <v>40</v>
      </c>
      <c r="D18" s="10"/>
    </row>
    <row r="19" spans="1:5" s="23" customFormat="1" ht="15.75" thickBot="1" x14ac:dyDescent="0.3">
      <c r="A19" s="48" t="s">
        <v>43</v>
      </c>
      <c r="B19" s="49">
        <v>2198.7800000000002</v>
      </c>
      <c r="C19" s="48" t="s">
        <v>15</v>
      </c>
      <c r="D19" s="49">
        <v>34</v>
      </c>
    </row>
    <row r="20" spans="1:5" ht="28.5" x14ac:dyDescent="0.25">
      <c r="A20" s="5" t="s">
        <v>16</v>
      </c>
      <c r="B20" s="20">
        <v>0</v>
      </c>
      <c r="C20" s="34" t="s">
        <v>40</v>
      </c>
      <c r="D20" s="10"/>
    </row>
    <row r="21" spans="1:5" ht="43.5" thickBot="1" x14ac:dyDescent="0.3">
      <c r="A21" s="5" t="s">
        <v>17</v>
      </c>
      <c r="B21" s="21">
        <f>SUM(B22:B23)</f>
        <v>7743.99</v>
      </c>
      <c r="C21" s="34" t="s">
        <v>40</v>
      </c>
      <c r="D21" s="15"/>
    </row>
    <row r="22" spans="1:5" s="23" customFormat="1" ht="15.75" thickBot="1" x14ac:dyDescent="0.3">
      <c r="A22" s="48" t="s">
        <v>49</v>
      </c>
      <c r="B22" s="49">
        <v>5470.85</v>
      </c>
      <c r="C22" s="48" t="s">
        <v>8</v>
      </c>
      <c r="D22" s="49">
        <v>29</v>
      </c>
    </row>
    <row r="23" spans="1:5" s="23" customFormat="1" ht="15.75" thickBot="1" x14ac:dyDescent="0.3">
      <c r="A23" s="48" t="s">
        <v>59</v>
      </c>
      <c r="B23" s="49">
        <v>2273.14</v>
      </c>
      <c r="C23" s="48" t="s">
        <v>39</v>
      </c>
      <c r="D23" s="49">
        <v>1</v>
      </c>
    </row>
    <row r="24" spans="1:5" ht="43.5" thickBot="1" x14ac:dyDescent="0.3">
      <c r="A24" s="5" t="s">
        <v>18</v>
      </c>
      <c r="B24" s="20">
        <f>SUM(B25:B30)</f>
        <v>51715.519999999997</v>
      </c>
      <c r="C24" s="34" t="s">
        <v>40</v>
      </c>
      <c r="D24" s="16"/>
      <c r="E24" s="2" t="s">
        <v>9</v>
      </c>
    </row>
    <row r="25" spans="1:5" s="23" customFormat="1" ht="15.75" thickBot="1" x14ac:dyDescent="0.3">
      <c r="A25" s="48" t="s">
        <v>46</v>
      </c>
      <c r="B25" s="49">
        <v>1525.72</v>
      </c>
      <c r="C25" s="48" t="s">
        <v>47</v>
      </c>
      <c r="D25" s="49">
        <v>4</v>
      </c>
    </row>
    <row r="26" spans="1:5" s="23" customFormat="1" ht="15.75" thickBot="1" x14ac:dyDescent="0.3">
      <c r="A26" s="48" t="s">
        <v>48</v>
      </c>
      <c r="B26" s="49">
        <v>1117.43</v>
      </c>
      <c r="C26" s="48" t="s">
        <v>39</v>
      </c>
      <c r="D26" s="49">
        <v>1</v>
      </c>
    </row>
    <row r="27" spans="1:5" s="23" customFormat="1" ht="15.75" thickBot="1" x14ac:dyDescent="0.3">
      <c r="A27" s="48" t="s">
        <v>38</v>
      </c>
      <c r="B27" s="49">
        <v>10730.72</v>
      </c>
      <c r="C27" s="48" t="s">
        <v>8</v>
      </c>
      <c r="D27" s="49">
        <v>77</v>
      </c>
    </row>
    <row r="28" spans="1:5" s="23" customFormat="1" ht="15.75" thickBot="1" x14ac:dyDescent="0.3">
      <c r="A28" s="48" t="s">
        <v>35</v>
      </c>
      <c r="B28" s="49">
        <v>567.15</v>
      </c>
      <c r="C28" s="48" t="s">
        <v>36</v>
      </c>
      <c r="D28" s="49">
        <v>1</v>
      </c>
    </row>
    <row r="29" spans="1:5" s="23" customFormat="1" ht="15.75" thickBot="1" x14ac:dyDescent="0.3">
      <c r="A29" s="48" t="s">
        <v>50</v>
      </c>
      <c r="B29" s="49">
        <v>694.5</v>
      </c>
      <c r="C29" s="48" t="s">
        <v>37</v>
      </c>
      <c r="D29" s="49">
        <v>1</v>
      </c>
    </row>
    <row r="30" spans="1:5" s="23" customFormat="1" ht="15.75" thickBot="1" x14ac:dyDescent="0.3">
      <c r="A30" s="48" t="s">
        <v>60</v>
      </c>
      <c r="B30" s="49">
        <v>37080</v>
      </c>
      <c r="C30" s="48" t="s">
        <v>37</v>
      </c>
      <c r="D30" s="49">
        <v>4</v>
      </c>
    </row>
    <row r="31" spans="1:5" ht="28.5" x14ac:dyDescent="0.25">
      <c r="A31" s="5" t="s">
        <v>19</v>
      </c>
      <c r="B31" s="20">
        <v>0</v>
      </c>
      <c r="C31" s="34" t="s">
        <v>40</v>
      </c>
      <c r="D31" s="15"/>
    </row>
    <row r="32" spans="1:5" ht="28.5" x14ac:dyDescent="0.25">
      <c r="A32" s="5" t="s">
        <v>20</v>
      </c>
      <c r="B32" s="20">
        <v>0</v>
      </c>
      <c r="C32" s="34" t="s">
        <v>40</v>
      </c>
      <c r="D32" s="10"/>
    </row>
    <row r="33" spans="1:8" x14ac:dyDescent="0.25">
      <c r="A33" s="5" t="s">
        <v>21</v>
      </c>
      <c r="B33" s="20">
        <v>0</v>
      </c>
      <c r="C33" s="34" t="s">
        <v>40</v>
      </c>
      <c r="D33" s="10"/>
    </row>
    <row r="34" spans="1:8" ht="28.5" x14ac:dyDescent="0.25">
      <c r="A34" s="5" t="s">
        <v>22</v>
      </c>
      <c r="B34" s="20">
        <v>0</v>
      </c>
      <c r="C34" s="34" t="s">
        <v>40</v>
      </c>
      <c r="D34" s="10"/>
    </row>
    <row r="35" spans="1:8" ht="28.5" x14ac:dyDescent="0.25">
      <c r="A35" s="5" t="s">
        <v>23</v>
      </c>
      <c r="B35" s="20">
        <v>0</v>
      </c>
      <c r="C35" s="34" t="s">
        <v>40</v>
      </c>
      <c r="D35" s="11"/>
    </row>
    <row r="36" spans="1:8" ht="29.25" thickBot="1" x14ac:dyDescent="0.3">
      <c r="A36" s="5" t="s">
        <v>24</v>
      </c>
      <c r="B36" s="20">
        <f>B37+B38</f>
        <v>7945.92</v>
      </c>
      <c r="C36" s="34" t="s">
        <v>40</v>
      </c>
      <c r="D36" s="10"/>
    </row>
    <row r="37" spans="1:8" s="23" customFormat="1" ht="15.75" thickBot="1" x14ac:dyDescent="0.3">
      <c r="A37" s="48" t="s">
        <v>51</v>
      </c>
      <c r="B37" s="49">
        <v>3844.8</v>
      </c>
      <c r="C37" s="48" t="s">
        <v>8</v>
      </c>
      <c r="D37" s="49">
        <v>4272</v>
      </c>
    </row>
    <row r="38" spans="1:8" s="23" customFormat="1" ht="15.75" thickBot="1" x14ac:dyDescent="0.3">
      <c r="A38" s="48" t="s">
        <v>52</v>
      </c>
      <c r="B38" s="49">
        <v>4101.12</v>
      </c>
      <c r="C38" s="48" t="s">
        <v>7</v>
      </c>
      <c r="D38" s="49">
        <v>4272</v>
      </c>
    </row>
    <row r="39" spans="1:8" ht="28.5" x14ac:dyDescent="0.25">
      <c r="A39" s="5" t="s">
        <v>25</v>
      </c>
      <c r="B39" s="20">
        <v>0</v>
      </c>
      <c r="C39" s="34" t="s">
        <v>40</v>
      </c>
      <c r="D39" s="15"/>
    </row>
    <row r="40" spans="1:8" ht="57.75" thickBot="1" x14ac:dyDescent="0.3">
      <c r="A40" s="5" t="s">
        <v>26</v>
      </c>
      <c r="B40" s="20">
        <f>SUM(B41:B44)</f>
        <v>22178.46</v>
      </c>
      <c r="C40" s="34" t="s">
        <v>40</v>
      </c>
      <c r="D40" s="15"/>
    </row>
    <row r="41" spans="1:8" s="23" customFormat="1" ht="15.75" thickBot="1" x14ac:dyDescent="0.3">
      <c r="A41" s="48" t="s">
        <v>44</v>
      </c>
      <c r="B41" s="49">
        <v>72.62</v>
      </c>
      <c r="C41" s="48" t="s">
        <v>7</v>
      </c>
      <c r="D41" s="49">
        <v>4272</v>
      </c>
    </row>
    <row r="42" spans="1:8" s="23" customFormat="1" ht="15.75" thickBot="1" x14ac:dyDescent="0.3">
      <c r="A42" s="48" t="s">
        <v>45</v>
      </c>
      <c r="B42" s="49">
        <v>72.62</v>
      </c>
      <c r="C42" s="48" t="s">
        <v>7</v>
      </c>
      <c r="D42" s="49">
        <v>4272</v>
      </c>
    </row>
    <row r="43" spans="1:8" s="23" customFormat="1" ht="15.75" thickBot="1" x14ac:dyDescent="0.3">
      <c r="A43" s="48" t="s">
        <v>55</v>
      </c>
      <c r="B43" s="49">
        <v>10292.92</v>
      </c>
      <c r="C43" s="48" t="s">
        <v>7</v>
      </c>
      <c r="D43" s="49">
        <v>4201.1899999999996</v>
      </c>
    </row>
    <row r="44" spans="1:8" s="23" customFormat="1" ht="15.75" thickBot="1" x14ac:dyDescent="0.3">
      <c r="A44" s="48" t="s">
        <v>56</v>
      </c>
      <c r="B44" s="49">
        <v>11740.3</v>
      </c>
      <c r="C44" s="48" t="s">
        <v>7</v>
      </c>
      <c r="D44" s="49">
        <v>4269.2</v>
      </c>
    </row>
    <row r="45" spans="1:8" x14ac:dyDescent="0.25">
      <c r="A45" s="5" t="s">
        <v>27</v>
      </c>
      <c r="B45" s="20">
        <f>B46</f>
        <v>720</v>
      </c>
      <c r="C45" s="34" t="s">
        <v>40</v>
      </c>
      <c r="D45" s="15"/>
    </row>
    <row r="46" spans="1:8" ht="30" x14ac:dyDescent="0.25">
      <c r="A46" s="6" t="s">
        <v>10</v>
      </c>
      <c r="B46" s="22">
        <f>D46*5*12</f>
        <v>720</v>
      </c>
      <c r="C46" s="11" t="s">
        <v>11</v>
      </c>
      <c r="D46" s="10">
        <v>12</v>
      </c>
    </row>
    <row r="47" spans="1:8" x14ac:dyDescent="0.25">
      <c r="A47" s="4" t="s">
        <v>66</v>
      </c>
      <c r="B47" s="20">
        <f>B12++B15+B18+B20+B21+B24+B31+B32+B34+B35+B36+B39+B40</f>
        <v>138434.41</v>
      </c>
      <c r="C47" s="34" t="s">
        <v>40</v>
      </c>
      <c r="D47" s="11"/>
      <c r="H47" s="1" t="e">
        <f>B47='[1]Работы 2020'!C23</f>
        <v>#REF!</v>
      </c>
    </row>
    <row r="48" spans="1:8" x14ac:dyDescent="0.25">
      <c r="A48" s="4" t="s">
        <v>67</v>
      </c>
      <c r="B48" s="20">
        <f>B47*1.2+B45</f>
        <v>166841.29199999999</v>
      </c>
      <c r="C48" s="34" t="s">
        <v>40</v>
      </c>
      <c r="D48" s="10"/>
    </row>
    <row r="49" spans="1:4" x14ac:dyDescent="0.25">
      <c r="A49" s="4" t="s">
        <v>68</v>
      </c>
      <c r="B49" s="20">
        <f>B5+B8-B48</f>
        <v>28783.76800000004</v>
      </c>
      <c r="C49" s="34" t="s">
        <v>40</v>
      </c>
      <c r="D49" s="10"/>
    </row>
    <row r="50" spans="1:4" ht="28.5" x14ac:dyDescent="0.25">
      <c r="A50" s="5" t="s">
        <v>69</v>
      </c>
      <c r="B50" s="20">
        <f>B49+B7</f>
        <v>33397.358000000037</v>
      </c>
      <c r="C50" s="34" t="s">
        <v>40</v>
      </c>
      <c r="D50" s="10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27"/>
  <sheetViews>
    <sheetView workbookViewId="0">
      <pane ySplit="3" topLeftCell="A4" activePane="bottomLeft" state="frozen"/>
      <selection pane="bottomLeft" activeCell="B27" sqref="B27"/>
    </sheetView>
  </sheetViews>
  <sheetFormatPr defaultRowHeight="15" x14ac:dyDescent="0.25"/>
  <cols>
    <col min="1" max="1" width="70.5703125" style="23" customWidth="1"/>
    <col min="2" max="2" width="12.5703125" style="23" customWidth="1"/>
    <col min="3" max="3" width="20.5703125" style="23" customWidth="1"/>
    <col min="4" max="4" width="12.5703125" style="23" customWidth="1"/>
    <col min="5" max="16384" width="9.140625" style="23"/>
  </cols>
  <sheetData>
    <row r="2" spans="1:4" x14ac:dyDescent="0.25">
      <c r="A2" s="23" t="s">
        <v>41</v>
      </c>
    </row>
    <row r="3" spans="1:4" x14ac:dyDescent="0.25">
      <c r="A3" s="23" t="s">
        <v>34</v>
      </c>
    </row>
    <row r="4" spans="1:4" ht="15.75" thickBot="1" x14ac:dyDescent="0.3"/>
    <row r="5" spans="1:4" ht="15.75" thickBot="1" x14ac:dyDescent="0.3">
      <c r="A5" s="47" t="s">
        <v>30</v>
      </c>
      <c r="B5" s="47" t="s">
        <v>42</v>
      </c>
      <c r="C5" s="47" t="s">
        <v>31</v>
      </c>
      <c r="D5" s="47" t="s">
        <v>32</v>
      </c>
    </row>
    <row r="6" spans="1:4" s="53" customFormat="1" ht="15.75" thickBot="1" x14ac:dyDescent="0.3">
      <c r="A6" s="51" t="s">
        <v>43</v>
      </c>
      <c r="B6" s="52">
        <v>2198.7800000000002</v>
      </c>
      <c r="C6" s="51" t="s">
        <v>15</v>
      </c>
      <c r="D6" s="52">
        <v>34</v>
      </c>
    </row>
    <row r="7" spans="1:4" s="53" customFormat="1" ht="15.75" thickBot="1" x14ac:dyDescent="0.3">
      <c r="A7" s="51" t="s">
        <v>35</v>
      </c>
      <c r="B7" s="52">
        <v>567.15</v>
      </c>
      <c r="C7" s="51" t="s">
        <v>36</v>
      </c>
      <c r="D7" s="52">
        <v>1</v>
      </c>
    </row>
    <row r="8" spans="1:4" s="53" customFormat="1" ht="15.75" thickBot="1" x14ac:dyDescent="0.3">
      <c r="A8" s="51" t="s">
        <v>44</v>
      </c>
      <c r="B8" s="52">
        <v>72.62</v>
      </c>
      <c r="C8" s="51" t="s">
        <v>7</v>
      </c>
      <c r="D8" s="52">
        <v>4272</v>
      </c>
    </row>
    <row r="9" spans="1:4" s="53" customFormat="1" ht="15.75" thickBot="1" x14ac:dyDescent="0.3">
      <c r="A9" s="51" t="s">
        <v>45</v>
      </c>
      <c r="B9" s="52">
        <v>72.62</v>
      </c>
      <c r="C9" s="51" t="s">
        <v>7</v>
      </c>
      <c r="D9" s="52">
        <v>4272</v>
      </c>
    </row>
    <row r="10" spans="1:4" s="53" customFormat="1" ht="15.75" thickBot="1" x14ac:dyDescent="0.3">
      <c r="A10" s="51" t="s">
        <v>46</v>
      </c>
      <c r="B10" s="52">
        <v>1525.72</v>
      </c>
      <c r="C10" s="51" t="s">
        <v>47</v>
      </c>
      <c r="D10" s="52">
        <v>4</v>
      </c>
    </row>
    <row r="11" spans="1:4" s="53" customFormat="1" ht="15.75" thickBot="1" x14ac:dyDescent="0.3">
      <c r="A11" s="51" t="s">
        <v>48</v>
      </c>
      <c r="B11" s="52">
        <v>1117.43</v>
      </c>
      <c r="C11" s="51" t="s">
        <v>39</v>
      </c>
      <c r="D11" s="52">
        <v>1</v>
      </c>
    </row>
    <row r="12" spans="1:4" s="53" customFormat="1" ht="15.75" thickBot="1" x14ac:dyDescent="0.3">
      <c r="A12" s="51" t="s">
        <v>38</v>
      </c>
      <c r="B12" s="52">
        <v>10730.72</v>
      </c>
      <c r="C12" s="51" t="s">
        <v>8</v>
      </c>
      <c r="D12" s="52">
        <v>77</v>
      </c>
    </row>
    <row r="13" spans="1:4" s="53" customFormat="1" ht="15.75" thickBot="1" x14ac:dyDescent="0.3">
      <c r="A13" s="51" t="s">
        <v>49</v>
      </c>
      <c r="B13" s="52">
        <v>5470.85</v>
      </c>
      <c r="C13" s="51" t="s">
        <v>8</v>
      </c>
      <c r="D13" s="52">
        <v>29</v>
      </c>
    </row>
    <row r="14" spans="1:4" s="53" customFormat="1" ht="15.75" thickBot="1" x14ac:dyDescent="0.3">
      <c r="A14" s="51" t="s">
        <v>50</v>
      </c>
      <c r="B14" s="52">
        <v>694.5</v>
      </c>
      <c r="C14" s="51" t="s">
        <v>37</v>
      </c>
      <c r="D14" s="52">
        <v>1</v>
      </c>
    </row>
    <row r="15" spans="1:4" s="53" customFormat="1" ht="15.75" thickBot="1" x14ac:dyDescent="0.3">
      <c r="A15" s="51" t="s">
        <v>51</v>
      </c>
      <c r="B15" s="52">
        <v>3844.8</v>
      </c>
      <c r="C15" s="51" t="s">
        <v>8</v>
      </c>
      <c r="D15" s="52">
        <v>4272</v>
      </c>
    </row>
    <row r="16" spans="1:4" s="53" customFormat="1" ht="15.75" thickBot="1" x14ac:dyDescent="0.3">
      <c r="A16" s="51" t="s">
        <v>52</v>
      </c>
      <c r="B16" s="52">
        <v>4101.12</v>
      </c>
      <c r="C16" s="51" t="s">
        <v>7</v>
      </c>
      <c r="D16" s="52">
        <v>4272</v>
      </c>
    </row>
    <row r="17" spans="1:4" s="53" customFormat="1" ht="15.75" thickBot="1" x14ac:dyDescent="0.3">
      <c r="A17" s="51" t="s">
        <v>53</v>
      </c>
      <c r="B17" s="52">
        <v>4980.07</v>
      </c>
      <c r="C17" s="51" t="s">
        <v>7</v>
      </c>
      <c r="D17" s="52">
        <v>3000.05</v>
      </c>
    </row>
    <row r="18" spans="1:4" s="53" customFormat="1" ht="15.75" thickBot="1" x14ac:dyDescent="0.3">
      <c r="A18" s="51" t="s">
        <v>54</v>
      </c>
      <c r="B18" s="52">
        <v>7196.63</v>
      </c>
      <c r="C18" s="51" t="s">
        <v>7</v>
      </c>
      <c r="D18" s="52">
        <v>3787.7</v>
      </c>
    </row>
    <row r="19" spans="1:4" s="53" customFormat="1" ht="15.75" thickBot="1" x14ac:dyDescent="0.3">
      <c r="A19" s="51" t="s">
        <v>55</v>
      </c>
      <c r="B19" s="52">
        <v>10292.92</v>
      </c>
      <c r="C19" s="51" t="s">
        <v>7</v>
      </c>
      <c r="D19" s="52">
        <v>4201.1899999999996</v>
      </c>
    </row>
    <row r="20" spans="1:4" s="53" customFormat="1" ht="15.75" thickBot="1" x14ac:dyDescent="0.3">
      <c r="A20" s="51" t="s">
        <v>56</v>
      </c>
      <c r="B20" s="52">
        <v>11740.3</v>
      </c>
      <c r="C20" s="51" t="s">
        <v>7</v>
      </c>
      <c r="D20" s="52">
        <v>4269.2</v>
      </c>
    </row>
    <row r="21" spans="1:4" s="53" customFormat="1" ht="15.75" thickBot="1" x14ac:dyDescent="0.3">
      <c r="A21" s="51" t="s">
        <v>57</v>
      </c>
      <c r="B21" s="52">
        <v>16874.400000000001</v>
      </c>
      <c r="C21" s="51" t="s">
        <v>8</v>
      </c>
      <c r="D21" s="52">
        <v>4272</v>
      </c>
    </row>
    <row r="22" spans="1:4" s="53" customFormat="1" ht="15.75" thickBot="1" x14ac:dyDescent="0.3">
      <c r="A22" s="51" t="s">
        <v>58</v>
      </c>
      <c r="B22" s="52">
        <v>17600.64</v>
      </c>
      <c r="C22" s="51" t="s">
        <v>7</v>
      </c>
      <c r="D22" s="52">
        <v>4272</v>
      </c>
    </row>
    <row r="23" spans="1:4" s="53" customFormat="1" ht="15.75" thickBot="1" x14ac:dyDescent="0.3">
      <c r="A23" s="51" t="s">
        <v>59</v>
      </c>
      <c r="B23" s="52">
        <v>2273.14</v>
      </c>
      <c r="C23" s="51" t="s">
        <v>39</v>
      </c>
      <c r="D23" s="52">
        <v>1</v>
      </c>
    </row>
    <row r="24" spans="1:4" s="53" customFormat="1" ht="15.75" thickBot="1" x14ac:dyDescent="0.3">
      <c r="A24" s="51" t="s">
        <v>60</v>
      </c>
      <c r="B24" s="52">
        <v>37080</v>
      </c>
      <c r="C24" s="51" t="s">
        <v>37</v>
      </c>
      <c r="D24" s="52">
        <v>4</v>
      </c>
    </row>
    <row r="25" spans="1:4" ht="15.75" thickBot="1" x14ac:dyDescent="0.3">
      <c r="A25" s="48"/>
      <c r="B25" s="50">
        <f>SUM(B6:B24)</f>
        <v>138434.41</v>
      </c>
      <c r="C25" s="48"/>
      <c r="D25" s="49"/>
    </row>
    <row r="27" spans="1:4" x14ac:dyDescent="0.25">
      <c r="B27" s="23">
        <v>138434.41</v>
      </c>
    </row>
  </sheetData>
  <autoFilter ref="A3:E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XFD1048576"/>
    </sheetView>
  </sheetViews>
  <sheetFormatPr defaultRowHeight="15" x14ac:dyDescent="0.25"/>
  <cols>
    <col min="2" max="8" width="16.140625" customWidth="1"/>
  </cols>
  <sheetData>
    <row r="1" spans="1:8" ht="16.5" x14ac:dyDescent="0.25">
      <c r="A1" s="44"/>
      <c r="B1" s="44"/>
      <c r="C1" s="44"/>
      <c r="D1" s="44"/>
      <c r="E1" s="44"/>
      <c r="F1" s="44"/>
      <c r="G1" s="44"/>
      <c r="H1" s="44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ht="26.25" customHeight="1" x14ac:dyDescent="0.25">
      <c r="A3" s="24"/>
      <c r="B3" s="39"/>
      <c r="C3" s="40"/>
      <c r="D3" s="24"/>
      <c r="E3" s="24"/>
      <c r="F3" s="24"/>
      <c r="G3" s="25"/>
      <c r="H3" s="25"/>
    </row>
    <row r="4" spans="1:8" x14ac:dyDescent="0.25">
      <c r="A4" s="26"/>
      <c r="B4" s="27"/>
      <c r="C4" s="45"/>
      <c r="D4" s="45"/>
      <c r="E4" s="45"/>
      <c r="F4" s="45"/>
      <c r="G4" s="45"/>
      <c r="H4" s="46"/>
    </row>
    <row r="5" spans="1:8" x14ac:dyDescent="0.25">
      <c r="A5" s="24"/>
      <c r="B5" s="39"/>
      <c r="C5" s="40"/>
      <c r="D5" s="28"/>
      <c r="E5" s="28"/>
      <c r="F5" s="29"/>
      <c r="G5" s="30"/>
      <c r="H5" s="30"/>
    </row>
    <row r="6" spans="1:8" x14ac:dyDescent="0.25">
      <c r="A6" s="24"/>
      <c r="B6" s="39"/>
      <c r="C6" s="40"/>
      <c r="D6" s="28"/>
      <c r="E6" s="28"/>
      <c r="F6" s="29"/>
      <c r="G6" s="30"/>
      <c r="H6" s="30"/>
    </row>
    <row r="7" spans="1:8" x14ac:dyDescent="0.25">
      <c r="A7" s="24"/>
      <c r="B7" s="39"/>
      <c r="C7" s="40"/>
      <c r="D7" s="28"/>
      <c r="E7" s="28"/>
      <c r="F7" s="29"/>
      <c r="G7" s="30"/>
      <c r="H7" s="30"/>
    </row>
    <row r="8" spans="1:8" x14ac:dyDescent="0.25">
      <c r="A8" s="24"/>
      <c r="B8" s="39"/>
      <c r="C8" s="40"/>
      <c r="D8" s="28"/>
      <c r="E8" s="28"/>
      <c r="F8" s="29"/>
      <c r="G8" s="30"/>
      <c r="H8" s="30"/>
    </row>
    <row r="9" spans="1:8" x14ac:dyDescent="0.25">
      <c r="A9" s="24"/>
      <c r="B9" s="39"/>
      <c r="C9" s="40"/>
      <c r="D9" s="28"/>
      <c r="E9" s="28"/>
      <c r="F9" s="29"/>
      <c r="G9" s="30"/>
      <c r="H9" s="30"/>
    </row>
    <row r="10" spans="1:8" x14ac:dyDescent="0.25">
      <c r="A10" s="24"/>
      <c r="B10" s="39"/>
      <c r="C10" s="40"/>
      <c r="D10" s="28"/>
      <c r="E10" s="28"/>
      <c r="F10" s="29"/>
      <c r="G10" s="30"/>
      <c r="H10" s="30"/>
    </row>
    <row r="11" spans="1:8" x14ac:dyDescent="0.25">
      <c r="A11" s="24"/>
      <c r="B11" s="39"/>
      <c r="C11" s="40"/>
      <c r="D11" s="28"/>
      <c r="E11" s="28"/>
      <c r="F11" s="29"/>
      <c r="G11" s="30"/>
      <c r="H11" s="30"/>
    </row>
    <row r="12" spans="1:8" x14ac:dyDescent="0.25">
      <c r="A12" s="24"/>
      <c r="B12" s="39"/>
      <c r="C12" s="40"/>
      <c r="D12" s="28"/>
      <c r="E12" s="28"/>
      <c r="F12" s="29"/>
      <c r="G12" s="30"/>
      <c r="H12" s="30"/>
    </row>
    <row r="13" spans="1:8" x14ac:dyDescent="0.25">
      <c r="A13" s="24"/>
      <c r="B13" s="39"/>
      <c r="C13" s="40"/>
      <c r="D13" s="28"/>
      <c r="E13" s="28"/>
      <c r="F13" s="29"/>
      <c r="G13" s="30"/>
      <c r="H13" s="30"/>
    </row>
    <row r="14" spans="1:8" x14ac:dyDescent="0.25">
      <c r="A14" s="24"/>
      <c r="B14" s="39"/>
      <c r="C14" s="40"/>
      <c r="D14" s="28"/>
      <c r="E14" s="28"/>
      <c r="F14" s="29"/>
      <c r="G14" s="30"/>
      <c r="H14" s="30"/>
    </row>
    <row r="15" spans="1:8" x14ac:dyDescent="0.25">
      <c r="A15" s="24"/>
      <c r="B15" s="39"/>
      <c r="C15" s="40"/>
      <c r="D15" s="28"/>
      <c r="E15" s="28"/>
      <c r="F15" s="29"/>
      <c r="G15" s="30"/>
      <c r="H15" s="30"/>
    </row>
    <row r="16" spans="1:8" x14ac:dyDescent="0.25">
      <c r="A16" s="24"/>
      <c r="B16" s="39"/>
      <c r="C16" s="40"/>
      <c r="D16" s="28"/>
      <c r="E16" s="28"/>
      <c r="F16" s="29"/>
      <c r="G16" s="30"/>
      <c r="H16" s="30"/>
    </row>
    <row r="17" spans="1:8" x14ac:dyDescent="0.25">
      <c r="A17" s="41"/>
      <c r="B17" s="42"/>
      <c r="C17" s="43"/>
      <c r="D17" s="31"/>
      <c r="E17" s="31"/>
      <c r="F17" s="32"/>
      <c r="G17" s="30"/>
      <c r="H17" s="30"/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Осетровка, д. 29</vt:lpstr>
      <vt:lpstr>Работы 2020</vt:lpstr>
      <vt:lpstr>Справка</vt:lpstr>
      <vt:lpstr>'Осетровка, д. 29'!Область_печати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Ольга Соломко Михайловна</cp:lastModifiedBy>
  <cp:lastPrinted>2019-02-01T02:31:30Z</cp:lastPrinted>
  <dcterms:created xsi:type="dcterms:W3CDTF">2018-02-13T05:54:21Z</dcterms:created>
  <dcterms:modified xsi:type="dcterms:W3CDTF">2021-02-26T00:10:50Z</dcterms:modified>
</cp:coreProperties>
</file>