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Лист1!$A$1:$D$109</definedName>
  </definedNames>
  <calcPr calcId="125725"/>
</workbook>
</file>

<file path=xl/calcChain.xml><?xml version="1.0" encoding="utf-8"?>
<calcChain xmlns="http://schemas.openxmlformats.org/spreadsheetml/2006/main">
  <c r="B107" i="1"/>
  <c r="B99"/>
  <c r="B85"/>
  <c r="B54"/>
  <c r="B32"/>
  <c r="B97"/>
  <c r="B91" l="1"/>
  <c r="B94"/>
  <c r="B23"/>
  <c r="B10"/>
  <c r="B9" s="1"/>
  <c r="B15" s="1"/>
  <c r="B8"/>
  <c r="B25"/>
  <c r="B20"/>
  <c r="B17"/>
  <c r="B106"/>
  <c r="B105" s="1"/>
  <c r="B108" l="1"/>
  <c r="B109" s="1"/>
</calcChain>
</file>

<file path=xl/sharedStrings.xml><?xml version="1.0" encoding="utf-8"?>
<sst xmlns="http://schemas.openxmlformats.org/spreadsheetml/2006/main" count="200" uniqueCount="123">
  <si>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</si>
  <si>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</si>
  <si>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</si>
  <si>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</si>
  <si>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</si>
  <si>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</si>
  <si>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</si>
  <si>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</si>
  <si>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</si>
  <si>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</si>
  <si>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</si>
  <si>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</si>
  <si>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</si>
  <si>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</si>
  <si>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</si>
  <si>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</si>
  <si>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</si>
  <si>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</si>
  <si>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</si>
  <si>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</si>
  <si>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</si>
  <si>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</si>
  <si>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</si>
  <si>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</si>
  <si>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</si>
  <si>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 стояк</t>
  </si>
  <si>
    <t>Адрес: ул. Баргузинская, д. 17</t>
  </si>
  <si>
    <t xml:space="preserve">Ткаченко В.Г. </t>
  </si>
  <si>
    <t>Очистка канализационной сети</t>
  </si>
  <si>
    <t>выезд</t>
  </si>
  <si>
    <t>Выезд а/машины по заявке</t>
  </si>
  <si>
    <t>Дорошкевич Е.Н.</t>
  </si>
  <si>
    <t>Лямзина С.М.</t>
  </si>
  <si>
    <t>Доходы по дому:</t>
  </si>
  <si>
    <t>Расходы по снятию показаний с ИПУ по электроэнергии</t>
  </si>
  <si>
    <t>шт.</t>
  </si>
  <si>
    <t>Прочистка вентиляции</t>
  </si>
  <si>
    <t>Ремонт чердачного люка</t>
  </si>
  <si>
    <t>Смена вентиля до 20 мм</t>
  </si>
  <si>
    <t>Смена стекл</t>
  </si>
  <si>
    <t>Утепление вентпродухов изовером и монтажной пеной</t>
  </si>
  <si>
    <t>подъезд</t>
  </si>
  <si>
    <t>Панков А.В.</t>
  </si>
  <si>
    <t>руб.</t>
  </si>
  <si>
    <t>Закрытие задвижек,отк-е сбросников перед опр-кой,от-е задвиж после опр</t>
  </si>
  <si>
    <t>дом</t>
  </si>
  <si>
    <t>Замена вентиля д. 20 д. 15</t>
  </si>
  <si>
    <t>1 дом</t>
  </si>
  <si>
    <t>Отключение отопления</t>
  </si>
  <si>
    <t>Регулировка теплоносителя</t>
  </si>
  <si>
    <t>1 кв.</t>
  </si>
  <si>
    <t>Навеска замка (тросовый)</t>
  </si>
  <si>
    <t>помещ</t>
  </si>
  <si>
    <t>Вывод  воды с подвала для хоз. нужд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</si>
  <si>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</si>
  <si>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</si>
  <si>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Портал 75</t>
  </si>
  <si>
    <t>Демонтаж кирпичной кладки</t>
  </si>
  <si>
    <t>Демонтаж конструкции ВВП</t>
  </si>
  <si>
    <t>Закрытие/открытие стояков водоснабжения с использованием  а/м газель</t>
  </si>
  <si>
    <t>Замена калачей на водоподогревателе</t>
  </si>
  <si>
    <t>Замена секций ВВП, Баргузинская 17</t>
  </si>
  <si>
    <t>Замена части стояка ГВС, ХВС</t>
  </si>
  <si>
    <t>метр</t>
  </si>
  <si>
    <t>Замена электрической розетки</t>
  </si>
  <si>
    <t>Замена электровыключателей</t>
  </si>
  <si>
    <t>Замена электропатрона с материалами при открытой арматуре</t>
  </si>
  <si>
    <t>Запуск системы отопления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</si>
  <si>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</si>
  <si>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</si>
  <si>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Подготовка и гидропромывка дома</t>
  </si>
  <si>
    <t>Прокладка электрокабеля АВВГ 2*2,5 мм2</t>
  </si>
  <si>
    <t>Промывка водоподогревателя</t>
  </si>
  <si>
    <t>Промывка канализационного выпуска</t>
  </si>
  <si>
    <t>Прочистка труб водоснабжения</t>
  </si>
  <si>
    <t>Ремонт КНС</t>
  </si>
  <si>
    <t>Ремонт двери</t>
  </si>
  <si>
    <t>Ремонт доводчика</t>
  </si>
  <si>
    <t>Ремонт кровли</t>
  </si>
  <si>
    <t>Ремонт отбойника</t>
  </si>
  <si>
    <t>Ремонт теплового узла</t>
  </si>
  <si>
    <t>узел</t>
  </si>
  <si>
    <t>Сброс воздуха со стояков отопления с использованием а/м газель</t>
  </si>
  <si>
    <t>Смена вентиля д. 20 мм</t>
  </si>
  <si>
    <t>Смена почтовых ящиков с произ-м нумерации №квартир(5-и секц)без ст-ти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</si>
  <si>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</si>
  <si>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</si>
  <si>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</si>
  <si>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</si>
  <si>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</si>
  <si>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</si>
  <si>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</si>
  <si>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</si>
  <si>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</si>
  <si>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</si>
  <si>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Утепление вентпродухов изовером</t>
  </si>
  <si>
    <t>Утепление окон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</si>
  <si>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</si>
  <si>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</si>
  <si>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</si>
  <si>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Частичный ремонт подъезда, ул. Баргузинская, 17 п.4</t>
  </si>
  <si>
    <t>Чистка водоподогревателя</t>
  </si>
  <si>
    <t>Штукатурка и побелка стен в подъезде Баргузинская д. 17 п.3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</si>
  <si>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</si>
  <si>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</si>
  <si>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вынос мусора, нежил. помещ</t>
  </si>
  <si>
    <t>замена электрической лампы накаливания</t>
  </si>
  <si>
    <t>замеры темпер. воздуха в квартире и подвале</t>
  </si>
  <si>
    <t>замер</t>
  </si>
  <si>
    <t>исполнение заявок не связанных с ремонтом</t>
  </si>
  <si>
    <t>очистка труб канализации и вентеляции от куржака в зим. период</t>
  </si>
  <si>
    <t>слив с последующим заполнением теплосистемы отоплен с осмотром</t>
  </si>
  <si>
    <t>утепление потолка шлаком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</si>
  <si>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</si>
  <si>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</si>
  <si>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</si>
  <si>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</si>
  <si>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</si>
  <si>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</si>
  <si>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</si>
  <si>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</si>
  <si>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</si>
  <si>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16. Прочая работа (услуга)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</si>
</sst>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164" fontId="8" fillId="0" borderId="2" xfId="2" applyFont="1" applyFill="1" applyBorder="1" applyAlignment="1">
      <alignment horizontal="center" vertical="center" wrapText="1"/>
    </xf>
    <xf numFmtId="164" fontId="9" fillId="0" borderId="2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/>
    </xf>
    <xf numFmtId="164" fontId="3" fillId="0" borderId="2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2" applyFont="1" applyFill="1" applyBorder="1" applyAlignment="1">
      <alignment horizontal="center" vertical="center"/>
    </xf>
    <xf numFmtId="164" fontId="2" fillId="0" borderId="3" xfId="2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0" fontId="0" fillId="0" borderId="0" xfId="0"/>
    <xf numFmtId="164" fontId="3" fillId="0" borderId="0" xfId="2" applyFont="1" applyFill="1" applyBorder="1" applyAlignment="1">
      <alignment horizontal="center" vertical="center"/>
    </xf>
    <xf numFmtId="164" fontId="7" fillId="0" borderId="2" xfId="2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/>
    <xf numFmtId="166" fontId="0" fillId="0" borderId="4" xfId="0" applyNumberFormat="1" applyFill="1" applyBorder="1"/>
    <xf numFmtId="4" fontId="10" fillId="0" borderId="8" xfId="0" applyNumberFormat="1" applyFont="1" applyBorder="1" applyAlignment="1">
      <alignment horizontal="right" vertical="top" wrapText="1"/>
    </xf>
    <xf numFmtId="0" fontId="8" fillId="3" borderId="2" xfId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164" fontId="8" fillId="3" borderId="9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4" fontId="10" fillId="3" borderId="8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9"/>
  <sheetViews>
    <sheetView tabSelected="1" topLeftCell="A91" workbookViewId="0">
      <selection activeCell="B108" sqref="B108"/>
    </sheetView>
  </sheetViews>
  <sheetFormatPr defaultRowHeight="15" outlineLevelRow="2"/>
  <cols>
    <col min="1" max="1" width="65.28515625" style="7" customWidth="1"/>
    <col min="2" max="2" width="17.42578125" style="25" customWidth="1"/>
    <col min="3" max="3" width="9.28515625" style="25" customWidth="1"/>
    <col min="4" max="4" width="14.42578125" style="25" customWidth="1"/>
    <col min="5" max="5" width="17.28515625" style="1" customWidth="1"/>
    <col min="6" max="16384" width="9.140625" style="1"/>
  </cols>
  <sheetData>
    <row r="1" spans="1:5" ht="46.5" customHeight="1">
      <c r="A1" s="50" t="s">
        <v>6</v>
      </c>
      <c r="B1" s="50"/>
      <c r="C1" s="50"/>
      <c r="D1" s="50"/>
    </row>
    <row r="2" spans="1:5" ht="17.25" customHeight="1">
      <c r="A2" s="2" t="s">
        <v>26</v>
      </c>
      <c r="B2" s="52" t="s">
        <v>113</v>
      </c>
      <c r="C2" s="52"/>
      <c r="D2" s="52"/>
    </row>
    <row r="3" spans="1:5" ht="57">
      <c r="A3" s="3" t="s">
        <v>2</v>
      </c>
      <c r="B3" s="12" t="s">
        <v>19</v>
      </c>
      <c r="C3" s="13" t="s">
        <v>0</v>
      </c>
      <c r="D3" s="12" t="s">
        <v>1</v>
      </c>
    </row>
    <row r="4" spans="1:5" s="48" customFormat="1">
      <c r="A4" s="43" t="s">
        <v>114</v>
      </c>
      <c r="B4" s="44">
        <v>-19448.783799999626</v>
      </c>
      <c r="C4" s="45" t="s">
        <v>43</v>
      </c>
      <c r="D4" s="46"/>
      <c r="E4" s="47"/>
    </row>
    <row r="5" spans="1:5">
      <c r="A5" s="53" t="s">
        <v>33</v>
      </c>
      <c r="B5" s="54"/>
      <c r="C5" s="54"/>
      <c r="D5" s="55"/>
    </row>
    <row r="6" spans="1:5" ht="18" customHeight="1">
      <c r="A6" s="3" t="s">
        <v>115</v>
      </c>
      <c r="B6" s="12">
        <v>900730.26</v>
      </c>
      <c r="C6" s="39" t="s">
        <v>43</v>
      </c>
      <c r="D6" s="12"/>
    </row>
    <row r="7" spans="1:5" ht="16.5" customHeight="1">
      <c r="A7" s="3" t="s">
        <v>116</v>
      </c>
      <c r="B7" s="12">
        <v>877317.43</v>
      </c>
      <c r="C7" s="39" t="s">
        <v>43</v>
      </c>
      <c r="D7" s="12"/>
    </row>
    <row r="8" spans="1:5">
      <c r="A8" s="3" t="s">
        <v>117</v>
      </c>
      <c r="B8" s="12">
        <f>B7-B6</f>
        <v>-23412.829999999958</v>
      </c>
      <c r="C8" s="39" t="s">
        <v>43</v>
      </c>
      <c r="D8" s="12"/>
    </row>
    <row r="9" spans="1:5">
      <c r="A9" s="3" t="s">
        <v>7</v>
      </c>
      <c r="B9" s="12">
        <f>SUM(B10:B14)</f>
        <v>83078.51999999999</v>
      </c>
      <c r="C9" s="39" t="s">
        <v>43</v>
      </c>
      <c r="D9" s="12"/>
    </row>
    <row r="10" spans="1:5">
      <c r="A10" s="30" t="s">
        <v>8</v>
      </c>
      <c r="B10" s="14">
        <f>528.64*12+600*12</f>
        <v>13543.68</v>
      </c>
      <c r="C10" s="39" t="s">
        <v>43</v>
      </c>
      <c r="D10" s="14"/>
    </row>
    <row r="11" spans="1:5">
      <c r="A11" s="30" t="s">
        <v>32</v>
      </c>
      <c r="B11" s="49">
        <v>22280.880000000001</v>
      </c>
      <c r="C11" s="39" t="s">
        <v>43</v>
      </c>
      <c r="D11" s="14"/>
    </row>
    <row r="12" spans="1:5">
      <c r="A12" s="30" t="s">
        <v>31</v>
      </c>
      <c r="B12" s="49">
        <v>27055.360000000001</v>
      </c>
      <c r="C12" s="39" t="s">
        <v>43</v>
      </c>
      <c r="D12" s="14"/>
    </row>
    <row r="13" spans="1:5">
      <c r="A13" s="30" t="s">
        <v>27</v>
      </c>
      <c r="B13" s="49">
        <v>12201.4</v>
      </c>
      <c r="C13" s="39" t="s">
        <v>43</v>
      </c>
      <c r="D13" s="14"/>
    </row>
    <row r="14" spans="1:5">
      <c r="A14" s="30" t="s">
        <v>42</v>
      </c>
      <c r="B14" s="42">
        <v>7997.2</v>
      </c>
      <c r="C14" s="39" t="s">
        <v>43</v>
      </c>
      <c r="D14" s="14"/>
    </row>
    <row r="15" spans="1:5">
      <c r="A15" s="4" t="s">
        <v>118</v>
      </c>
      <c r="B15" s="12">
        <f>B6+B9-B10</f>
        <v>970265.1</v>
      </c>
      <c r="C15" s="39" t="s">
        <v>43</v>
      </c>
      <c r="D15" s="14"/>
    </row>
    <row r="16" spans="1:5">
      <c r="A16" s="51" t="s">
        <v>9</v>
      </c>
      <c r="B16" s="51"/>
      <c r="C16" s="51"/>
      <c r="D16" s="51"/>
    </row>
    <row r="17" spans="1:6" ht="15.75" thickBot="1">
      <c r="A17" s="2" t="s">
        <v>10</v>
      </c>
      <c r="B17" s="15">
        <f>B18+B19</f>
        <v>153736.92000000001</v>
      </c>
      <c r="C17" s="29"/>
      <c r="D17" s="29"/>
      <c r="E17" s="5"/>
    </row>
    <row r="18" spans="1:6" s="37" customFormat="1" ht="15.75" thickBot="1">
      <c r="A18" s="40" t="s">
        <v>93</v>
      </c>
      <c r="B18" s="41">
        <v>74604.960000000006</v>
      </c>
      <c r="C18" s="40" t="s">
        <v>3</v>
      </c>
      <c r="D18" s="41">
        <v>18108</v>
      </c>
    </row>
    <row r="19" spans="1:6" s="37" customFormat="1" ht="15.75" thickBot="1">
      <c r="A19" s="40" t="s">
        <v>94</v>
      </c>
      <c r="B19" s="41">
        <v>79131.960000000006</v>
      </c>
      <c r="C19" s="40" t="s">
        <v>3</v>
      </c>
      <c r="D19" s="41">
        <v>18108</v>
      </c>
    </row>
    <row r="20" spans="1:6" ht="30.75" customHeight="1" thickBot="1">
      <c r="A20" s="2" t="s">
        <v>11</v>
      </c>
      <c r="B20" s="15">
        <f>B21+B22</f>
        <v>69546.039999999994</v>
      </c>
      <c r="C20" s="29"/>
      <c r="D20" s="29"/>
    </row>
    <row r="21" spans="1:6" s="37" customFormat="1" ht="15.75" thickBot="1">
      <c r="A21" s="40" t="s">
        <v>89</v>
      </c>
      <c r="B21" s="41">
        <v>34405.199999999997</v>
      </c>
      <c r="C21" s="40" t="s">
        <v>3</v>
      </c>
      <c r="D21" s="41">
        <v>18108</v>
      </c>
    </row>
    <row r="22" spans="1:6" s="37" customFormat="1" ht="15.75" thickBot="1">
      <c r="A22" s="40" t="s">
        <v>90</v>
      </c>
      <c r="B22" s="41">
        <v>35140.839999999997</v>
      </c>
      <c r="C22" s="40" t="s">
        <v>3</v>
      </c>
      <c r="D22" s="41">
        <v>17353.5</v>
      </c>
    </row>
    <row r="23" spans="1:6" ht="15.75" thickBot="1">
      <c r="A23" s="2" t="s">
        <v>12</v>
      </c>
      <c r="B23" s="15">
        <f>B24</f>
        <v>0</v>
      </c>
      <c r="C23" s="16"/>
      <c r="D23" s="29"/>
    </row>
    <row r="24" spans="1:6" s="37" customFormat="1" ht="15.75" thickBot="1">
      <c r="A24" s="40"/>
      <c r="B24" s="41"/>
      <c r="C24" s="40"/>
      <c r="D24" s="41"/>
    </row>
    <row r="25" spans="1:6" ht="43.5" thickBot="1">
      <c r="A25" s="2" t="s">
        <v>13</v>
      </c>
      <c r="B25" s="15">
        <f>SUM(B26:B31)</f>
        <v>21186.36</v>
      </c>
      <c r="C25" s="29"/>
      <c r="D25" s="29"/>
    </row>
    <row r="26" spans="1:6" s="37" customFormat="1" ht="15.75" thickBot="1">
      <c r="A26" s="40" t="s">
        <v>54</v>
      </c>
      <c r="B26" s="41">
        <v>1810.8</v>
      </c>
      <c r="C26" s="40" t="s">
        <v>3</v>
      </c>
      <c r="D26" s="41">
        <v>18108</v>
      </c>
    </row>
    <row r="27" spans="1:6" s="37" customFormat="1" ht="15.75" thickBot="1">
      <c r="A27" s="40" t="s">
        <v>55</v>
      </c>
      <c r="B27" s="41">
        <v>1810.8</v>
      </c>
      <c r="C27" s="40" t="s">
        <v>3</v>
      </c>
      <c r="D27" s="41">
        <v>18108</v>
      </c>
    </row>
    <row r="28" spans="1:6" s="37" customFormat="1" ht="15.75" thickBot="1">
      <c r="A28" s="40" t="s">
        <v>97</v>
      </c>
      <c r="B28" s="41">
        <v>1629.72</v>
      </c>
      <c r="C28" s="40" t="s">
        <v>3</v>
      </c>
      <c r="D28" s="41">
        <v>18108</v>
      </c>
    </row>
    <row r="29" spans="1:6" s="37" customFormat="1" ht="15.75" thickBot="1">
      <c r="A29" s="40" t="s">
        <v>98</v>
      </c>
      <c r="B29" s="41">
        <v>1629.72</v>
      </c>
      <c r="C29" s="40" t="s">
        <v>3</v>
      </c>
      <c r="D29" s="41">
        <v>18108</v>
      </c>
    </row>
    <row r="30" spans="1:6" s="37" customFormat="1" ht="15.75" thickBot="1">
      <c r="A30" s="40" t="s">
        <v>103</v>
      </c>
      <c r="B30" s="41">
        <v>6881.04</v>
      </c>
      <c r="C30" s="40" t="s">
        <v>3</v>
      </c>
      <c r="D30" s="41">
        <v>18108</v>
      </c>
    </row>
    <row r="31" spans="1:6" s="37" customFormat="1" ht="15.75" thickBot="1">
      <c r="A31" s="40" t="s">
        <v>104</v>
      </c>
      <c r="B31" s="41">
        <v>7424.28</v>
      </c>
      <c r="C31" s="40" t="s">
        <v>3</v>
      </c>
      <c r="D31" s="41">
        <v>18108</v>
      </c>
    </row>
    <row r="32" spans="1:6" ht="43.5" outlineLevel="1" thickBot="1">
      <c r="A32" s="2" t="s">
        <v>14</v>
      </c>
      <c r="B32" s="17">
        <f>SUM(B33:B53)</f>
        <v>90871.11</v>
      </c>
      <c r="C32" s="19"/>
      <c r="D32" s="19"/>
      <c r="E32" s="5"/>
      <c r="F32" s="5"/>
    </row>
    <row r="33" spans="1:4" s="37" customFormat="1" ht="15.75" thickBot="1">
      <c r="A33" s="40" t="s">
        <v>57</v>
      </c>
      <c r="B33" s="41">
        <v>1534.74</v>
      </c>
      <c r="C33" s="40" t="s">
        <v>3</v>
      </c>
      <c r="D33" s="41">
        <v>0.5</v>
      </c>
    </row>
    <row r="34" spans="1:4" s="37" customFormat="1" ht="15.75" thickBot="1">
      <c r="A34" s="40" t="s">
        <v>58</v>
      </c>
      <c r="B34" s="41">
        <v>3045.01</v>
      </c>
      <c r="C34" s="40" t="s">
        <v>35</v>
      </c>
      <c r="D34" s="41">
        <v>1</v>
      </c>
    </row>
    <row r="35" spans="1:4" s="37" customFormat="1" ht="15.75" thickBot="1">
      <c r="A35" s="40" t="s">
        <v>64</v>
      </c>
      <c r="B35" s="41">
        <v>838.2</v>
      </c>
      <c r="C35" s="40" t="s">
        <v>35</v>
      </c>
      <c r="D35" s="41">
        <v>4</v>
      </c>
    </row>
    <row r="36" spans="1:4" s="37" customFormat="1" ht="15.75" thickBot="1">
      <c r="A36" s="40" t="s">
        <v>65</v>
      </c>
      <c r="B36" s="41">
        <v>1223.52</v>
      </c>
      <c r="C36" s="40" t="s">
        <v>35</v>
      </c>
      <c r="D36" s="41">
        <v>3</v>
      </c>
    </row>
    <row r="37" spans="1:4" s="37" customFormat="1" ht="15.75" thickBot="1">
      <c r="A37" s="40" t="s">
        <v>66</v>
      </c>
      <c r="B37" s="41">
        <v>691.83</v>
      </c>
      <c r="C37" s="40" t="s">
        <v>35</v>
      </c>
      <c r="D37" s="41">
        <v>3</v>
      </c>
    </row>
    <row r="38" spans="1:4" s="37" customFormat="1" ht="15.75" thickBot="1">
      <c r="A38" s="40" t="s">
        <v>51</v>
      </c>
      <c r="B38" s="41">
        <v>485.59</v>
      </c>
      <c r="C38" s="40" t="s">
        <v>35</v>
      </c>
      <c r="D38" s="41">
        <v>1</v>
      </c>
    </row>
    <row r="39" spans="1:4" s="37" customFormat="1" ht="15.75" thickBot="1">
      <c r="A39" s="40" t="s">
        <v>76</v>
      </c>
      <c r="B39" s="41">
        <v>2214</v>
      </c>
      <c r="C39" s="40" t="s">
        <v>35</v>
      </c>
      <c r="D39" s="41">
        <v>1</v>
      </c>
    </row>
    <row r="40" spans="1:4" s="37" customFormat="1" ht="15.75" thickBot="1">
      <c r="A40" s="40" t="s">
        <v>77</v>
      </c>
      <c r="B40" s="41">
        <v>494.78</v>
      </c>
      <c r="C40" s="40" t="s">
        <v>35</v>
      </c>
      <c r="D40" s="41">
        <v>1</v>
      </c>
    </row>
    <row r="41" spans="1:4" s="37" customFormat="1" ht="15.75" thickBot="1">
      <c r="A41" s="40" t="s">
        <v>78</v>
      </c>
      <c r="B41" s="41">
        <v>1345.29</v>
      </c>
      <c r="C41" s="40" t="s">
        <v>3</v>
      </c>
      <c r="D41" s="41">
        <v>3</v>
      </c>
    </row>
    <row r="42" spans="1:4" s="37" customFormat="1" ht="15.75" thickBot="1">
      <c r="A42" s="40" t="s">
        <v>79</v>
      </c>
      <c r="B42" s="41">
        <v>2773.72</v>
      </c>
      <c r="C42" s="40" t="s">
        <v>35</v>
      </c>
      <c r="D42" s="41">
        <v>1</v>
      </c>
    </row>
    <row r="43" spans="1:4" s="37" customFormat="1" ht="15.75" thickBot="1">
      <c r="A43" s="40" t="s">
        <v>71</v>
      </c>
      <c r="B43" s="41">
        <v>2835.95</v>
      </c>
      <c r="C43" s="40" t="s">
        <v>4</v>
      </c>
      <c r="D43" s="41">
        <v>13</v>
      </c>
    </row>
    <row r="44" spans="1:4" s="37" customFormat="1" ht="15.75" thickBot="1">
      <c r="A44" s="40" t="s">
        <v>37</v>
      </c>
      <c r="B44" s="41">
        <v>3373.98</v>
      </c>
      <c r="C44" s="40" t="s">
        <v>35</v>
      </c>
      <c r="D44" s="41">
        <v>1</v>
      </c>
    </row>
    <row r="45" spans="1:4" s="37" customFormat="1" ht="15.75" thickBot="1">
      <c r="A45" s="40" t="s">
        <v>39</v>
      </c>
      <c r="B45" s="41">
        <v>1488.86</v>
      </c>
      <c r="C45" s="40" t="s">
        <v>3</v>
      </c>
      <c r="D45" s="41">
        <v>2</v>
      </c>
    </row>
    <row r="46" spans="1:4" s="37" customFormat="1" ht="15.75" thickBot="1">
      <c r="A46" s="40" t="s">
        <v>84</v>
      </c>
      <c r="B46" s="41">
        <v>1002.12</v>
      </c>
      <c r="C46" s="40" t="s">
        <v>35</v>
      </c>
      <c r="D46" s="41">
        <v>2</v>
      </c>
    </row>
    <row r="47" spans="1:4" s="37" customFormat="1" ht="15.75" thickBot="1">
      <c r="A47" s="40" t="s">
        <v>100</v>
      </c>
      <c r="B47" s="41">
        <v>36350</v>
      </c>
      <c r="C47" s="40" t="s">
        <v>45</v>
      </c>
      <c r="D47" s="41">
        <v>1</v>
      </c>
    </row>
    <row r="48" spans="1:4" s="37" customFormat="1" ht="15.75" thickBot="1">
      <c r="A48" s="40" t="s">
        <v>102</v>
      </c>
      <c r="B48" s="41">
        <v>1974.2</v>
      </c>
      <c r="C48" s="40" t="s">
        <v>45</v>
      </c>
      <c r="D48" s="41">
        <v>1</v>
      </c>
    </row>
    <row r="49" spans="1:4" s="37" customFormat="1" ht="15.75" thickBot="1">
      <c r="A49" s="40" t="s">
        <v>106</v>
      </c>
      <c r="B49" s="41">
        <v>588.96</v>
      </c>
      <c r="C49" s="40" t="s">
        <v>35</v>
      </c>
      <c r="D49" s="41">
        <v>4</v>
      </c>
    </row>
    <row r="50" spans="1:4" s="37" customFormat="1" ht="15.75" thickBot="1">
      <c r="A50" s="40" t="s">
        <v>107</v>
      </c>
      <c r="B50" s="41">
        <v>5888.4</v>
      </c>
      <c r="C50" s="40" t="s">
        <v>108</v>
      </c>
      <c r="D50" s="41">
        <v>15</v>
      </c>
    </row>
    <row r="51" spans="1:4" s="37" customFormat="1" ht="15.75" thickBot="1">
      <c r="A51" s="40" t="s">
        <v>109</v>
      </c>
      <c r="B51" s="41">
        <v>10074.06</v>
      </c>
      <c r="C51" s="40" t="s">
        <v>35</v>
      </c>
      <c r="D51" s="41">
        <v>18</v>
      </c>
    </row>
    <row r="52" spans="1:4" s="37" customFormat="1" ht="15.75" thickBot="1">
      <c r="A52" s="40" t="s">
        <v>96</v>
      </c>
      <c r="B52" s="41">
        <v>1985.6</v>
      </c>
      <c r="C52" s="40" t="s">
        <v>35</v>
      </c>
      <c r="D52" s="41">
        <v>8</v>
      </c>
    </row>
    <row r="53" spans="1:4" s="37" customFormat="1" ht="15.75" thickBot="1">
      <c r="A53" s="40" t="s">
        <v>112</v>
      </c>
      <c r="B53" s="41">
        <v>10662.3</v>
      </c>
      <c r="C53" s="40" t="s">
        <v>3</v>
      </c>
      <c r="D53" s="41">
        <v>45</v>
      </c>
    </row>
    <row r="54" spans="1:4" s="6" customFormat="1" ht="43.5" outlineLevel="2" thickBot="1">
      <c r="A54" s="26" t="s">
        <v>15</v>
      </c>
      <c r="B54" s="27">
        <f>SUM(B55:B81)</f>
        <v>521564.48999999987</v>
      </c>
      <c r="C54" s="28"/>
      <c r="D54" s="28"/>
    </row>
    <row r="55" spans="1:4" s="37" customFormat="1" ht="15.75" thickBot="1">
      <c r="A55" s="40" t="s">
        <v>44</v>
      </c>
      <c r="B55" s="41">
        <v>983.04</v>
      </c>
      <c r="C55" s="40" t="s">
        <v>45</v>
      </c>
      <c r="D55" s="41">
        <v>2</v>
      </c>
    </row>
    <row r="56" spans="1:4" s="37" customFormat="1" ht="15.75" thickBot="1">
      <c r="A56" s="40" t="s">
        <v>59</v>
      </c>
      <c r="B56" s="41">
        <v>2307.48</v>
      </c>
      <c r="C56" s="40" t="s">
        <v>25</v>
      </c>
      <c r="D56" s="41">
        <v>4</v>
      </c>
    </row>
    <row r="57" spans="1:4" s="37" customFormat="1" ht="15.75" thickBot="1">
      <c r="A57" s="40" t="s">
        <v>46</v>
      </c>
      <c r="B57" s="41">
        <v>2073.1799999999998</v>
      </c>
      <c r="C57" s="40" t="s">
        <v>35</v>
      </c>
      <c r="D57" s="41">
        <v>6</v>
      </c>
    </row>
    <row r="58" spans="1:4" s="37" customFormat="1" ht="15.75" thickBot="1">
      <c r="A58" s="40" t="s">
        <v>60</v>
      </c>
      <c r="B58" s="41">
        <v>66076.2</v>
      </c>
      <c r="C58" s="40" t="s">
        <v>35</v>
      </c>
      <c r="D58" s="41">
        <v>4</v>
      </c>
    </row>
    <row r="59" spans="1:4" s="37" customFormat="1" ht="15.75" thickBot="1">
      <c r="A59" s="40" t="s">
        <v>61</v>
      </c>
      <c r="B59" s="41">
        <v>285623.33</v>
      </c>
      <c r="C59" s="40" t="s">
        <v>45</v>
      </c>
      <c r="D59" s="41">
        <v>1</v>
      </c>
    </row>
    <row r="60" spans="1:4" s="37" customFormat="1" ht="15.75" thickBot="1">
      <c r="A60" s="40" t="s">
        <v>62</v>
      </c>
      <c r="B60" s="41">
        <v>41463.97</v>
      </c>
      <c r="C60" s="40" t="s">
        <v>63</v>
      </c>
      <c r="D60" s="41">
        <v>19</v>
      </c>
    </row>
    <row r="61" spans="1:4" s="37" customFormat="1" ht="15.75" thickBot="1">
      <c r="A61" s="40" t="s">
        <v>48</v>
      </c>
      <c r="B61" s="41">
        <v>1117.43</v>
      </c>
      <c r="C61" s="40" t="s">
        <v>35</v>
      </c>
      <c r="D61" s="41">
        <v>1</v>
      </c>
    </row>
    <row r="62" spans="1:4" s="37" customFormat="1" ht="15.75" thickBot="1">
      <c r="A62" s="40" t="s">
        <v>28</v>
      </c>
      <c r="B62" s="41">
        <v>418.08</v>
      </c>
      <c r="C62" s="40" t="s">
        <v>4</v>
      </c>
      <c r="D62" s="41">
        <v>3</v>
      </c>
    </row>
    <row r="63" spans="1:4" s="37" customFormat="1" ht="15.75" thickBot="1">
      <c r="A63" s="40" t="s">
        <v>28</v>
      </c>
      <c r="B63" s="41">
        <v>23129.75</v>
      </c>
      <c r="C63" s="40" t="s">
        <v>4</v>
      </c>
      <c r="D63" s="41">
        <v>35</v>
      </c>
    </row>
    <row r="64" spans="1:4" s="37" customFormat="1" ht="15.75" thickBot="1">
      <c r="A64" s="40" t="s">
        <v>28</v>
      </c>
      <c r="B64" s="41">
        <v>8591.0499999999993</v>
      </c>
      <c r="C64" s="40" t="s">
        <v>4</v>
      </c>
      <c r="D64" s="41">
        <v>13</v>
      </c>
    </row>
    <row r="65" spans="1:4" s="37" customFormat="1" ht="15.75" thickBot="1">
      <c r="A65" s="40" t="s">
        <v>70</v>
      </c>
      <c r="B65" s="41">
        <v>9602.4699999999993</v>
      </c>
      <c r="C65" s="40" t="s">
        <v>47</v>
      </c>
      <c r="D65" s="41">
        <v>1</v>
      </c>
    </row>
    <row r="66" spans="1:4" s="37" customFormat="1" ht="15.75" thickBot="1">
      <c r="A66" s="40" t="s">
        <v>72</v>
      </c>
      <c r="B66" s="41">
        <v>6959.83</v>
      </c>
      <c r="C66" s="40" t="s">
        <v>35</v>
      </c>
      <c r="D66" s="41">
        <v>1</v>
      </c>
    </row>
    <row r="67" spans="1:4" s="37" customFormat="1" ht="15.75" thickBot="1">
      <c r="A67" s="40" t="s">
        <v>73</v>
      </c>
      <c r="B67" s="41">
        <v>2641.12</v>
      </c>
      <c r="C67" s="40" t="s">
        <v>41</v>
      </c>
      <c r="D67" s="41">
        <v>1</v>
      </c>
    </row>
    <row r="68" spans="1:4" s="37" customFormat="1" ht="15.75" thickBot="1">
      <c r="A68" s="40" t="s">
        <v>74</v>
      </c>
      <c r="B68" s="41">
        <v>862.95</v>
      </c>
      <c r="C68" s="40" t="s">
        <v>4</v>
      </c>
      <c r="D68" s="41">
        <v>5</v>
      </c>
    </row>
    <row r="69" spans="1:4" s="37" customFormat="1" ht="15.75" thickBot="1">
      <c r="A69" s="40" t="s">
        <v>49</v>
      </c>
      <c r="B69" s="41">
        <v>847.16</v>
      </c>
      <c r="C69" s="40" t="s">
        <v>35</v>
      </c>
      <c r="D69" s="41">
        <v>1</v>
      </c>
    </row>
    <row r="70" spans="1:4" s="37" customFormat="1" ht="15.75" thickBot="1">
      <c r="A70" s="40" t="s">
        <v>75</v>
      </c>
      <c r="B70" s="41">
        <v>1046.73</v>
      </c>
      <c r="C70" s="40" t="s">
        <v>50</v>
      </c>
      <c r="D70" s="41">
        <v>1</v>
      </c>
    </row>
    <row r="71" spans="1:4" s="37" customFormat="1" ht="15.75" thickBot="1">
      <c r="A71" s="40" t="s">
        <v>82</v>
      </c>
      <c r="B71" s="41">
        <v>18057</v>
      </c>
      <c r="C71" s="40" t="s">
        <v>25</v>
      </c>
      <c r="D71" s="41">
        <v>26</v>
      </c>
    </row>
    <row r="72" spans="1:4" s="37" customFormat="1" ht="15.75" thickBot="1">
      <c r="A72" s="40" t="s">
        <v>83</v>
      </c>
      <c r="B72" s="41">
        <v>4274.1000000000004</v>
      </c>
      <c r="C72" s="40" t="s">
        <v>35</v>
      </c>
      <c r="D72" s="41">
        <v>3</v>
      </c>
    </row>
    <row r="73" spans="1:4" s="37" customFormat="1" ht="15.75" thickBot="1">
      <c r="A73" s="40" t="s">
        <v>38</v>
      </c>
      <c r="B73" s="41">
        <v>609.99</v>
      </c>
      <c r="C73" s="40" t="s">
        <v>35</v>
      </c>
      <c r="D73" s="41">
        <v>1</v>
      </c>
    </row>
    <row r="74" spans="1:4" s="37" customFormat="1" ht="15.75" thickBot="1">
      <c r="A74" s="40" t="s">
        <v>53</v>
      </c>
      <c r="B74" s="41">
        <v>2152.4699999999998</v>
      </c>
      <c r="C74" s="40" t="s">
        <v>35</v>
      </c>
      <c r="D74" s="41">
        <v>1</v>
      </c>
    </row>
    <row r="75" spans="1:4" s="37" customFormat="1" ht="15.75" thickBot="1">
      <c r="A75" s="40" t="s">
        <v>30</v>
      </c>
      <c r="B75" s="41">
        <v>9641.5499999999993</v>
      </c>
      <c r="C75" s="40" t="s">
        <v>29</v>
      </c>
      <c r="D75" s="41">
        <v>17</v>
      </c>
    </row>
    <row r="76" spans="1:4" s="37" customFormat="1" ht="15.75" thickBot="1">
      <c r="A76" s="40" t="s">
        <v>67</v>
      </c>
      <c r="B76" s="41">
        <v>1117</v>
      </c>
      <c r="C76" s="40" t="s">
        <v>35</v>
      </c>
      <c r="D76" s="41">
        <v>1</v>
      </c>
    </row>
    <row r="77" spans="1:4" s="37" customFormat="1" ht="15.75" thickBot="1">
      <c r="A77" s="40" t="s">
        <v>80</v>
      </c>
      <c r="B77" s="41">
        <v>6098.07</v>
      </c>
      <c r="C77" s="40" t="s">
        <v>81</v>
      </c>
      <c r="D77" s="41">
        <v>1</v>
      </c>
    </row>
    <row r="78" spans="1:4" s="37" customFormat="1" ht="15.75" thickBot="1">
      <c r="A78" s="40" t="s">
        <v>99</v>
      </c>
      <c r="B78" s="41">
        <v>16633.04</v>
      </c>
      <c r="C78" s="40" t="s">
        <v>63</v>
      </c>
      <c r="D78" s="41">
        <v>11.8</v>
      </c>
    </row>
    <row r="79" spans="1:4" s="37" customFormat="1" ht="15.75" thickBot="1">
      <c r="A79" s="40" t="s">
        <v>101</v>
      </c>
      <c r="B79" s="41">
        <v>7002.15</v>
      </c>
      <c r="C79" s="40" t="s">
        <v>35</v>
      </c>
      <c r="D79" s="41">
        <v>1</v>
      </c>
    </row>
    <row r="80" spans="1:4" s="37" customFormat="1" ht="15.75" thickBot="1">
      <c r="A80" s="40" t="s">
        <v>110</v>
      </c>
      <c r="B80" s="41">
        <v>941.45</v>
      </c>
      <c r="C80" s="40" t="s">
        <v>35</v>
      </c>
      <c r="D80" s="41">
        <v>1</v>
      </c>
    </row>
    <row r="81" spans="1:4" s="37" customFormat="1" ht="15.75" thickBot="1">
      <c r="A81" s="40" t="s">
        <v>111</v>
      </c>
      <c r="B81" s="41">
        <v>1293.9000000000001</v>
      </c>
      <c r="C81" s="40" t="s">
        <v>45</v>
      </c>
      <c r="D81" s="41">
        <v>1</v>
      </c>
    </row>
    <row r="82" spans="1:4" s="6" customFormat="1" ht="28.5" outlineLevel="2">
      <c r="A82" s="2" t="s">
        <v>20</v>
      </c>
      <c r="B82" s="18">
        <v>0</v>
      </c>
      <c r="C82" s="19"/>
      <c r="D82" s="19"/>
    </row>
    <row r="83" spans="1:4" s="6" customFormat="1" ht="28.5" outlineLevel="2">
      <c r="A83" s="2" t="s">
        <v>21</v>
      </c>
      <c r="B83" s="18">
        <v>0</v>
      </c>
      <c r="C83" s="19"/>
      <c r="D83" s="19"/>
    </row>
    <row r="84" spans="1:4" s="6" customFormat="1" ht="28.5" outlineLevel="2">
      <c r="A84" s="2" t="s">
        <v>22</v>
      </c>
      <c r="B84" s="18">
        <v>0</v>
      </c>
      <c r="C84" s="19"/>
      <c r="D84" s="19"/>
    </row>
    <row r="85" spans="1:4" s="6" customFormat="1" ht="29.25" outlineLevel="2" thickBot="1">
      <c r="A85" s="2" t="s">
        <v>23</v>
      </c>
      <c r="B85" s="18">
        <f>B86+B87+B88+B89+B90</f>
        <v>14023.82</v>
      </c>
      <c r="C85" s="19"/>
      <c r="D85" s="19"/>
    </row>
    <row r="86" spans="1:4" s="37" customFormat="1" ht="15.75" thickBot="1">
      <c r="A86" s="40" t="s">
        <v>95</v>
      </c>
      <c r="B86" s="41">
        <v>2483.2800000000002</v>
      </c>
      <c r="C86" s="40" t="s">
        <v>3</v>
      </c>
      <c r="D86" s="41">
        <v>9</v>
      </c>
    </row>
    <row r="87" spans="1:4" s="37" customFormat="1" ht="15.75" thickBot="1">
      <c r="A87" s="40" t="s">
        <v>40</v>
      </c>
      <c r="B87" s="41">
        <v>974.73</v>
      </c>
      <c r="C87" s="40" t="s">
        <v>35</v>
      </c>
      <c r="D87" s="41">
        <v>3</v>
      </c>
    </row>
    <row r="88" spans="1:4" s="37" customFormat="1" ht="15.75" thickBot="1">
      <c r="A88" s="40" t="s">
        <v>40</v>
      </c>
      <c r="B88" s="41">
        <v>974.73</v>
      </c>
      <c r="C88" s="40" t="s">
        <v>35</v>
      </c>
      <c r="D88" s="41">
        <v>3</v>
      </c>
    </row>
    <row r="89" spans="1:4" s="37" customFormat="1" ht="15.75" thickBot="1">
      <c r="A89" s="40" t="s">
        <v>36</v>
      </c>
      <c r="B89" s="41">
        <v>8548.94</v>
      </c>
      <c r="C89" s="40" t="s">
        <v>35</v>
      </c>
      <c r="D89" s="41">
        <v>2</v>
      </c>
    </row>
    <row r="90" spans="1:4" s="37" customFormat="1" ht="15.75" thickBot="1">
      <c r="A90" s="40" t="s">
        <v>36</v>
      </c>
      <c r="B90" s="41">
        <v>1042.1400000000001</v>
      </c>
      <c r="C90" s="40" t="s">
        <v>4</v>
      </c>
      <c r="D90" s="41">
        <v>2</v>
      </c>
    </row>
    <row r="91" spans="1:4" s="6" customFormat="1" ht="29.25" outlineLevel="2" thickBot="1">
      <c r="A91" s="2" t="s">
        <v>24</v>
      </c>
      <c r="B91" s="18">
        <f>B92+B93</f>
        <v>9506.7000000000007</v>
      </c>
      <c r="C91" s="19"/>
      <c r="D91" s="19"/>
    </row>
    <row r="92" spans="1:4" s="37" customFormat="1" ht="15.75" thickBot="1">
      <c r="A92" s="40" t="s">
        <v>87</v>
      </c>
      <c r="B92" s="41">
        <v>4527</v>
      </c>
      <c r="C92" s="40" t="s">
        <v>3</v>
      </c>
      <c r="D92" s="41">
        <v>18108</v>
      </c>
    </row>
    <row r="93" spans="1:4" s="37" customFormat="1" ht="15.75" thickBot="1">
      <c r="A93" s="40" t="s">
        <v>88</v>
      </c>
      <c r="B93" s="41">
        <v>4979.7</v>
      </c>
      <c r="C93" s="40" t="s">
        <v>3</v>
      </c>
      <c r="D93" s="41">
        <v>18108</v>
      </c>
    </row>
    <row r="94" spans="1:4" s="6" customFormat="1" ht="29.25" outlineLevel="2" thickBot="1">
      <c r="A94" s="2" t="s">
        <v>16</v>
      </c>
      <c r="B94" s="18">
        <f>B95+B96</f>
        <v>35636.54</v>
      </c>
      <c r="C94" s="19"/>
      <c r="D94" s="19"/>
    </row>
    <row r="95" spans="1:4" s="37" customFormat="1" ht="15.75" thickBot="1">
      <c r="A95" s="40" t="s">
        <v>85</v>
      </c>
      <c r="B95" s="41">
        <v>17383.68</v>
      </c>
      <c r="C95" s="40" t="s">
        <v>3</v>
      </c>
      <c r="D95" s="41">
        <v>18108</v>
      </c>
    </row>
    <row r="96" spans="1:4" s="37" customFormat="1" ht="15.75" thickBot="1">
      <c r="A96" s="40" t="s">
        <v>86</v>
      </c>
      <c r="B96" s="41">
        <v>18252.86</v>
      </c>
      <c r="C96" s="40" t="s">
        <v>3</v>
      </c>
      <c r="D96" s="41">
        <v>18108</v>
      </c>
    </row>
    <row r="97" spans="1:4" s="6" customFormat="1" ht="43.5" outlineLevel="2" thickBot="1">
      <c r="A97" s="2" t="s">
        <v>17</v>
      </c>
      <c r="B97" s="18">
        <f>B98</f>
        <v>4896.6000000000004</v>
      </c>
      <c r="C97" s="19"/>
      <c r="D97" s="19"/>
    </row>
    <row r="98" spans="1:4" s="37" customFormat="1" ht="15.75" thickBot="1">
      <c r="A98" s="40" t="s">
        <v>56</v>
      </c>
      <c r="B98" s="41">
        <v>4896.6000000000004</v>
      </c>
      <c r="C98" s="40" t="s">
        <v>3</v>
      </c>
      <c r="D98" s="41">
        <v>1632.2</v>
      </c>
    </row>
    <row r="99" spans="1:4" s="6" customFormat="1" ht="57.75" outlineLevel="2" thickBot="1">
      <c r="A99" s="2" t="s">
        <v>18</v>
      </c>
      <c r="B99" s="18">
        <f>SUM(B100:B104)</f>
        <v>105632.58999999998</v>
      </c>
      <c r="C99" s="19"/>
      <c r="D99" s="19"/>
    </row>
    <row r="100" spans="1:4" s="37" customFormat="1" ht="15.75" thickBot="1">
      <c r="A100" s="40" t="s">
        <v>91</v>
      </c>
      <c r="B100" s="41">
        <v>49797</v>
      </c>
      <c r="C100" s="40" t="s">
        <v>3</v>
      </c>
      <c r="D100" s="41">
        <v>18108</v>
      </c>
    </row>
    <row r="101" spans="1:4" s="37" customFormat="1" ht="15.75" thickBot="1">
      <c r="A101" s="40" t="s">
        <v>92</v>
      </c>
      <c r="B101" s="41">
        <v>54613.74</v>
      </c>
      <c r="C101" s="40" t="s">
        <v>3</v>
      </c>
      <c r="D101" s="41">
        <v>18108</v>
      </c>
    </row>
    <row r="102" spans="1:4" s="37" customFormat="1" ht="15.75" thickBot="1">
      <c r="A102" s="40" t="s">
        <v>68</v>
      </c>
      <c r="B102" s="41">
        <v>307.83999999999997</v>
      </c>
      <c r="C102" s="40" t="s">
        <v>3</v>
      </c>
      <c r="D102" s="41">
        <v>18108</v>
      </c>
    </row>
    <row r="103" spans="1:4" s="37" customFormat="1" ht="15.75" thickBot="1">
      <c r="A103" s="40" t="s">
        <v>69</v>
      </c>
      <c r="B103" s="41">
        <v>307.83999999999997</v>
      </c>
      <c r="C103" s="40" t="s">
        <v>3</v>
      </c>
      <c r="D103" s="41">
        <v>18108</v>
      </c>
    </row>
    <row r="104" spans="1:4" s="37" customFormat="1" ht="15.75" thickBot="1">
      <c r="A104" s="40" t="s">
        <v>105</v>
      </c>
      <c r="B104" s="41">
        <v>606.16999999999996</v>
      </c>
      <c r="C104" s="40" t="s">
        <v>52</v>
      </c>
      <c r="D104" s="41">
        <v>0.5</v>
      </c>
    </row>
    <row r="105" spans="1:4" s="32" customFormat="1" ht="30.75" customHeight="1" outlineLevel="2">
      <c r="A105" s="33" t="s">
        <v>122</v>
      </c>
      <c r="B105" s="34">
        <f>B106</f>
        <v>4560</v>
      </c>
      <c r="C105" s="35"/>
      <c r="D105" s="35"/>
    </row>
    <row r="106" spans="1:4" s="6" customFormat="1" ht="27" customHeight="1" outlineLevel="2">
      <c r="A106" s="31" t="s">
        <v>34</v>
      </c>
      <c r="B106" s="20">
        <f>D106*5*12</f>
        <v>4560</v>
      </c>
      <c r="C106" s="16" t="s">
        <v>5</v>
      </c>
      <c r="D106" s="20">
        <v>76</v>
      </c>
    </row>
    <row r="107" spans="1:4" s="6" customFormat="1" outlineLevel="2">
      <c r="A107" s="9" t="s">
        <v>119</v>
      </c>
      <c r="B107" s="18">
        <f>B17++B20+B23+B25+B32+B54+B82+B83+B85+B91+B94+B97+B99</f>
        <v>1026601.1699999998</v>
      </c>
      <c r="C107" s="19" t="s">
        <v>43</v>
      </c>
      <c r="D107" s="19"/>
    </row>
    <row r="108" spans="1:4" s="6" customFormat="1" outlineLevel="2">
      <c r="A108" s="9" t="s">
        <v>120</v>
      </c>
      <c r="B108" s="18">
        <f>B107*1.2+B105</f>
        <v>1236481.4039999996</v>
      </c>
      <c r="C108" s="19" t="s">
        <v>43</v>
      </c>
      <c r="D108" s="19"/>
    </row>
    <row r="109" spans="1:4" s="6" customFormat="1" outlineLevel="2">
      <c r="A109" s="9" t="s">
        <v>121</v>
      </c>
      <c r="B109" s="18">
        <f>B6+B9-B108+B4</f>
        <v>-272121.40779999923</v>
      </c>
      <c r="C109" s="19" t="s">
        <v>43</v>
      </c>
      <c r="D109" s="19"/>
    </row>
    <row r="110" spans="1:4" s="6" customFormat="1" outlineLevel="2">
      <c r="A110" s="8"/>
      <c r="B110" s="38"/>
      <c r="C110" s="36"/>
      <c r="D110" s="36"/>
    </row>
    <row r="111" spans="1:4" s="6" customFormat="1" outlineLevel="2">
      <c r="A111" s="10"/>
      <c r="B111" s="21"/>
      <c r="C111" s="36"/>
      <c r="D111" s="36"/>
    </row>
    <row r="112" spans="1:4" s="6" customFormat="1" outlineLevel="2">
      <c r="A112" s="10"/>
      <c r="B112" s="21"/>
      <c r="C112" s="36"/>
      <c r="D112" s="36"/>
    </row>
    <row r="113" spans="1:5">
      <c r="A113" s="8"/>
      <c r="B113" s="22"/>
      <c r="C113" s="23"/>
      <c r="D113" s="23"/>
    </row>
    <row r="114" spans="1:5">
      <c r="A114" s="11"/>
      <c r="B114" s="24"/>
      <c r="C114" s="24"/>
      <c r="D114" s="24"/>
    </row>
    <row r="115" spans="1:5" s="6" customFormat="1" outlineLevel="2">
      <c r="A115" s="10"/>
      <c r="B115" s="21"/>
      <c r="C115" s="36"/>
      <c r="D115" s="36"/>
    </row>
    <row r="116" spans="1:5">
      <c r="A116" s="8"/>
      <c r="B116" s="22"/>
      <c r="C116" s="23"/>
      <c r="D116" s="23"/>
      <c r="E116" s="5"/>
    </row>
    <row r="117" spans="1:5" ht="16.5" customHeight="1">
      <c r="A117" s="8"/>
      <c r="B117" s="22"/>
      <c r="C117" s="23"/>
      <c r="D117" s="23"/>
    </row>
    <row r="118" spans="1:5">
      <c r="A118" s="8"/>
      <c r="B118" s="22"/>
      <c r="C118" s="23"/>
      <c r="D118" s="23"/>
    </row>
    <row r="119" spans="1:5">
      <c r="A119" s="8"/>
      <c r="B119" s="22"/>
      <c r="C119" s="22"/>
      <c r="D119" s="23"/>
    </row>
  </sheetData>
  <mergeCells count="4">
    <mergeCell ref="A1:D1"/>
    <mergeCell ref="A16:D16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10" max="4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2019-02-14T01:25:36Z</cp:lastPrinted>
  <dcterms:created xsi:type="dcterms:W3CDTF">2016-03-18T02:51:51Z</dcterms:created>
  <dcterms:modified xsi:type="dcterms:W3CDTF">2022-02-16T07:06:29Z</dcterms:modified>
</cp:coreProperties>
</file>