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Кирова, д. 3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2019'!$A$3:$E$36</definedName>
    <definedName name="_xlnm.Print_Area" localSheetId="0">'Кирова, д. 3'!$A$1:$D$65</definedName>
  </definedNames>
  <calcPr calcId="144525"/>
</workbook>
</file>

<file path=xl/calcChain.xml><?xml version="1.0" encoding="utf-8"?>
<calcChain xmlns="http://schemas.openxmlformats.org/spreadsheetml/2006/main">
  <c r="B64" i="1" l="1"/>
  <c r="B63" i="1"/>
  <c r="B9" i="1"/>
  <c r="B12" i="1" l="1"/>
  <c r="H62" i="1" l="1"/>
  <c r="B32" i="1"/>
  <c r="B8" i="1"/>
  <c r="B52" i="1"/>
  <c r="B43" i="1"/>
  <c r="B28" i="1"/>
  <c r="B23" i="1"/>
  <c r="B20" i="1"/>
  <c r="B11" i="1"/>
  <c r="B45" i="1" l="1"/>
  <c r="B48" i="1" l="1"/>
  <c r="B17" i="1"/>
  <c r="B14" i="1"/>
  <c r="B62" i="1" l="1"/>
  <c r="B61" i="1"/>
  <c r="B60" i="1" s="1"/>
  <c r="B65" i="1" l="1"/>
</calcChain>
</file>

<file path=xl/sharedStrings.xml><?xml version="1.0" encoding="utf-8"?>
<sst xmlns="http://schemas.openxmlformats.org/spreadsheetml/2006/main" count="263" uniqueCount="114">
  <si>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</si>
  <si>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</si>
  <si>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</si>
  <si>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</si>
  <si>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</si>
  <si>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</si>
  <si>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</si>
  <si>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</si>
  <si>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</si>
  <si>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</si>
  <si>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</si>
  <si>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</si>
  <si>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</si>
  <si>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</si>
  <si>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</si>
  <si>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</si>
  <si>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</si>
  <si>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</si>
  <si>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</si>
  <si>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</si>
  <si>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</si>
  <si>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</si>
  <si>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</si>
  <si>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</si>
  <si>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</si>
  <si>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</si>
  <si>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</si>
  <si>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</si>
  <si>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1 стояк</t>
  </si>
  <si>
    <t>Адрес: ул. Кирова, д. 3</t>
  </si>
  <si>
    <t>Выезд а/машины по заявке</t>
  </si>
  <si>
    <t>выезд</t>
  </si>
  <si>
    <t>сброс воздуха со стояков отопления</t>
  </si>
  <si>
    <t>Кол-во</t>
  </si>
  <si>
    <t>Ед.изм</t>
  </si>
  <si>
    <t>Наименование работ</t>
  </si>
  <si>
    <t xml:space="preserve">По адресу КИРОВА ул. д.3                                               </t>
  </si>
  <si>
    <t>Доходы по дому:</t>
  </si>
  <si>
    <t>ПАО "Сбербанк России"</t>
  </si>
  <si>
    <t>Расходы по снятию показаний с ИПУ по электроэнергии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</si>
  <si>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</si>
  <si>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</si>
  <si>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</si>
  <si>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</si>
  <si>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</si>
  <si>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</si>
  <si>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</si>
  <si>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</si>
  <si>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</si>
  <si>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</si>
  <si>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Справка об уровне сбора платы за жилое помещение по состоянию на 11.03.2020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</si>
  <si>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</si>
  <si>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</si>
  <si>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</si>
  <si>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</si>
  <si>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</si>
  <si>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</si>
  <si>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</si>
  <si>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</si>
  <si>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</si>
  <si>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</si>
  <si>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</si>
  <si>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КИРОВА ул. д.3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</si>
  <si>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</si>
  <si>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</si>
  <si>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</si>
  <si>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</si>
  <si>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</si>
  <si>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</si>
  <si>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</si>
  <si>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</si>
  <si>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</si>
  <si>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</si>
  <si>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</si>
  <si>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</si>
  <si>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</si>
  <si>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</si>
  <si>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</si>
  <si>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</si>
  <si>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</si>
  <si>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</si>
  <si>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Заделка штроб кирпячом</t>
  </si>
  <si>
    <t>Замена электрической лампы накаливания</t>
  </si>
  <si>
    <t>шт.</t>
  </si>
  <si>
    <t>Замена электропатрона с материалами при открытой арматуре</t>
  </si>
  <si>
    <t>Изготовление и установка столбиков из бруса 100*100 мм</t>
  </si>
  <si>
    <t>Изготовление и установка штакетника</t>
  </si>
  <si>
    <t>прясло</t>
  </si>
  <si>
    <t>Краска</t>
  </si>
  <si>
    <t>кг</t>
  </si>
  <si>
    <t>Организация мест накоп.ртуть сод-х ламп 3,4 кв. 2019г. К=0,6;0,8;0,85;</t>
  </si>
  <si>
    <t>Прочистка вентиляции</t>
  </si>
  <si>
    <t>Ремонт задвижек для всех диам. без снятия</t>
  </si>
  <si>
    <t>Смена вентиля до 20 мм</t>
  </si>
  <si>
    <t>Смена труб ХВС и ГВС д.20</t>
  </si>
  <si>
    <t>Содержание ДРС 1,2 кв.2019 г. К=0,6</t>
  </si>
  <si>
    <t>Содержание ДРС 3,4 кв. 2019 г.коэф. 0,6</t>
  </si>
  <si>
    <t>Тех.обслуживание ГО К=0,6;0,8;0,85;0,9;1 (3,4 кв. 2019 г.)</t>
  </si>
  <si>
    <t>Тех.обслуживание ГО к=0,6;0,8;0,85;0,9;1 (1,2 кв.2019)</t>
  </si>
  <si>
    <t>Уборка МОП 1,2 кв. 2019 г. К=0,6</t>
  </si>
  <si>
    <t>Уборка МОП 3,4 кв. 2019 г. К=0,6</t>
  </si>
  <si>
    <t>Уборка придомовой территории 1,2 кв. 2019 г. к=0,6</t>
  </si>
  <si>
    <t>Уборка придомовой территории 3,4 кв. 2019 г. к=0,6</t>
  </si>
  <si>
    <t>Управление жилым фондом 1,2 кв. 2019г. К=0,6;0,8;0,85;0,9;1</t>
  </si>
  <si>
    <t>Управление жилым фондом 3,4 кв. 2019г. К=0,6;0,8;0,85;0,9;1</t>
  </si>
  <si>
    <t>Установка качели балансир</t>
  </si>
  <si>
    <t>Установка урн у подъездов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</si>
  <si>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</si>
  <si>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</si>
  <si>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</si>
  <si>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</si>
  <si>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смена труб ГВС и ХВС д.32 ПП</t>
  </si>
  <si>
    <t>№ раб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</si>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</sst>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164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165" fontId="14" fillId="0" borderId="2" xfId="0" applyNumberFormat="1" applyFont="1" applyFill="1" applyBorder="1"/>
    <xf numFmtId="165" fontId="0" fillId="0" borderId="2" xfId="0" applyNumberFormat="1" applyFill="1" applyBorder="1"/>
    <xf numFmtId="49" fontId="0" fillId="0" borderId="2" xfId="0" applyNumberFormat="1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34" borderId="2" xfId="0" applyFont="1" applyFill="1" applyBorder="1" applyAlignment="1">
      <alignment horizontal="center" vertical="center" wrapText="1"/>
    </xf>
    <xf numFmtId="0" fontId="0" fillId="34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0" fontId="0" fillId="0" borderId="0" xfId="0"/>
    <xf numFmtId="0" fontId="31" fillId="33" borderId="11" xfId="0" applyNumberFormat="1" applyFont="1" applyFill="1" applyBorder="1" applyAlignment="1" applyProtection="1">
      <alignment horizontal="center" vertical="top" wrapText="1"/>
    </xf>
    <xf numFmtId="0" fontId="31" fillId="33" borderId="11" xfId="0" applyNumberFormat="1" applyFont="1" applyFill="1" applyBorder="1" applyAlignment="1" applyProtection="1">
      <alignment horizontal="left" vertical="top" wrapText="1"/>
    </xf>
    <xf numFmtId="0" fontId="31" fillId="33" borderId="11" xfId="0" applyNumberFormat="1" applyFont="1" applyFill="1" applyBorder="1" applyAlignment="1" applyProtection="1">
      <alignment horizontal="left" vertical="center" wrapText="1"/>
    </xf>
    <xf numFmtId="0" fontId="31" fillId="33" borderId="12" xfId="0" applyNumberFormat="1" applyFont="1" applyFill="1" applyBorder="1" applyAlignment="1" applyProtection="1">
      <alignment horizontal="left" vertical="center" wrapText="1"/>
    </xf>
    <xf numFmtId="4" fontId="31" fillId="33" borderId="11" xfId="0" applyNumberFormat="1" applyFont="1" applyFill="1" applyBorder="1" applyAlignment="1" applyProtection="1">
      <alignment horizontal="center" vertical="top" wrapText="1"/>
    </xf>
    <xf numFmtId="2" fontId="31" fillId="33" borderId="11" xfId="0" applyNumberFormat="1" applyFont="1" applyFill="1" applyBorder="1" applyAlignment="1" applyProtection="1">
      <alignment horizontal="center" vertical="top" wrapText="1"/>
    </xf>
    <xf numFmtId="0" fontId="31" fillId="33" borderId="11" xfId="0" applyNumberFormat="1" applyFont="1" applyFill="1" applyBorder="1" applyAlignment="1" applyProtection="1">
      <alignment horizontal="center" vertical="center" wrapText="1"/>
    </xf>
    <xf numFmtId="4" fontId="31" fillId="33" borderId="11" xfId="0" applyNumberFormat="1" applyFont="1" applyFill="1" applyBorder="1" applyAlignment="1" applyProtection="1">
      <alignment horizontal="center" vertical="center" wrapText="1"/>
    </xf>
    <xf numFmtId="2" fontId="31" fillId="33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1" fillId="33" borderId="12" xfId="0" applyNumberFormat="1" applyFont="1" applyFill="1" applyBorder="1" applyAlignment="1" applyProtection="1">
      <alignment horizontal="center" vertical="top" wrapText="1"/>
    </xf>
    <xf numFmtId="0" fontId="31" fillId="33" borderId="13" xfId="0" applyNumberFormat="1" applyFont="1" applyFill="1" applyBorder="1" applyAlignment="1" applyProtection="1">
      <alignment horizontal="center" vertical="top" wrapText="1"/>
    </xf>
    <xf numFmtId="0" fontId="31" fillId="33" borderId="12" xfId="0" applyNumberFormat="1" applyFont="1" applyFill="1" applyBorder="1" applyAlignment="1" applyProtection="1">
      <alignment horizontal="center" vertical="center" wrapText="1"/>
    </xf>
    <xf numFmtId="0" fontId="31" fillId="33" borderId="14" xfId="0" applyNumberFormat="1" applyFont="1" applyFill="1" applyBorder="1" applyAlignment="1" applyProtection="1">
      <alignment horizontal="center" vertical="center" wrapText="1"/>
    </xf>
    <xf numFmtId="0" fontId="31" fillId="33" borderId="13" xfId="0" applyNumberFormat="1" applyFont="1" applyFill="1" applyBorder="1" applyAlignment="1" applyProtection="1">
      <alignment horizontal="center" vertical="center" wrapText="1"/>
    </xf>
    <xf numFmtId="0" fontId="30" fillId="33" borderId="0" xfId="0" applyNumberFormat="1" applyFont="1" applyFill="1" applyBorder="1" applyAlignment="1" applyProtection="1">
      <alignment horizontal="center" vertical="top" wrapText="1"/>
    </xf>
    <xf numFmtId="0" fontId="31" fillId="33" borderId="14" xfId="0" applyNumberFormat="1" applyFont="1" applyFill="1" applyBorder="1" applyAlignment="1" applyProtection="1">
      <alignment horizontal="left" vertical="center" wrapText="1"/>
    </xf>
    <xf numFmtId="0" fontId="31" fillId="33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5"/>
  <sheetViews>
    <sheetView tabSelected="1" workbookViewId="0">
      <pane ySplit="3" topLeftCell="A4" activePane="bottomLeft" state="frozen"/>
      <selection pane="bottomLeft" activeCell="G14" sqref="G14"/>
    </sheetView>
  </sheetViews>
  <sheetFormatPr defaultRowHeight="15" x14ac:dyDescent="0.25"/>
  <cols>
    <col min="1" max="1" width="75.28515625" style="5" customWidth="1"/>
    <col min="2" max="2" width="19" style="7" customWidth="1"/>
    <col min="3" max="3" width="12.140625" style="3" customWidth="1"/>
    <col min="4" max="4" width="15.855468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0.5" customHeight="1" x14ac:dyDescent="0.25">
      <c r="A1" s="56" t="s">
        <v>7</v>
      </c>
      <c r="B1" s="56"/>
      <c r="C1" s="56"/>
      <c r="D1" s="56"/>
    </row>
    <row r="2" spans="1:4" s="8" customFormat="1" ht="15.75" x14ac:dyDescent="0.25">
      <c r="A2" s="28" t="s">
        <v>29</v>
      </c>
      <c r="B2" s="58" t="s">
        <v>40</v>
      </c>
      <c r="C2" s="58"/>
      <c r="D2" s="58"/>
    </row>
    <row r="3" spans="1:4" ht="57" x14ac:dyDescent="0.25">
      <c r="A3" s="9" t="s">
        <v>2</v>
      </c>
      <c r="B3" s="10" t="s">
        <v>27</v>
      </c>
      <c r="C3" s="11" t="s">
        <v>0</v>
      </c>
      <c r="D3" s="27" t="s">
        <v>1</v>
      </c>
    </row>
    <row r="4" spans="1:4" x14ac:dyDescent="0.25">
      <c r="A4" s="13" t="s">
        <v>41</v>
      </c>
      <c r="B4" s="31">
        <v>-401047.89079999982</v>
      </c>
      <c r="C4" s="55" t="s">
        <v>113</v>
      </c>
      <c r="D4" s="12"/>
    </row>
    <row r="5" spans="1:4" x14ac:dyDescent="0.25">
      <c r="A5" s="59" t="s">
        <v>37</v>
      </c>
      <c r="B5" s="59"/>
      <c r="C5" s="59"/>
      <c r="D5" s="59"/>
    </row>
    <row r="6" spans="1:4" x14ac:dyDescent="0.25">
      <c r="A6" s="13" t="s">
        <v>42</v>
      </c>
      <c r="B6" s="31">
        <v>333334.65999999997</v>
      </c>
      <c r="C6" s="55" t="s">
        <v>113</v>
      </c>
      <c r="D6" s="12"/>
    </row>
    <row r="7" spans="1:4" x14ac:dyDescent="0.25">
      <c r="A7" s="13" t="s">
        <v>43</v>
      </c>
      <c r="B7" s="31">
        <v>270414.42</v>
      </c>
      <c r="C7" s="55" t="s">
        <v>113</v>
      </c>
      <c r="D7" s="12"/>
    </row>
    <row r="8" spans="1:4" x14ac:dyDescent="0.25">
      <c r="A8" s="13" t="s">
        <v>44</v>
      </c>
      <c r="B8" s="31">
        <f>B7-B6</f>
        <v>-62920.239999999991</v>
      </c>
      <c r="C8" s="55" t="s">
        <v>113</v>
      </c>
      <c r="D8" s="12"/>
    </row>
    <row r="9" spans="1:4" x14ac:dyDescent="0.25">
      <c r="A9" s="14" t="s">
        <v>8</v>
      </c>
      <c r="B9" s="31">
        <f>B11+B10</f>
        <v>44450.090000000004</v>
      </c>
      <c r="C9" s="55" t="s">
        <v>113</v>
      </c>
      <c r="D9" s="12"/>
    </row>
    <row r="10" spans="1:4" x14ac:dyDescent="0.25">
      <c r="A10" s="15" t="s">
        <v>38</v>
      </c>
      <c r="B10" s="32">
        <v>39692.33</v>
      </c>
      <c r="C10" s="18" t="s">
        <v>113</v>
      </c>
      <c r="D10" s="16"/>
    </row>
    <row r="11" spans="1:4" x14ac:dyDescent="0.25">
      <c r="A11" s="15" t="s">
        <v>9</v>
      </c>
      <c r="B11" s="32">
        <f>396.48*12</f>
        <v>4757.76</v>
      </c>
      <c r="C11" s="18" t="s">
        <v>113</v>
      </c>
      <c r="D11" s="12"/>
    </row>
    <row r="12" spans="1:4" x14ac:dyDescent="0.25">
      <c r="A12" s="17" t="s">
        <v>45</v>
      </c>
      <c r="B12" s="33">
        <f>B6+B9</f>
        <v>377784.75</v>
      </c>
      <c r="C12" s="55" t="s">
        <v>113</v>
      </c>
      <c r="D12" s="19"/>
    </row>
    <row r="13" spans="1:4" x14ac:dyDescent="0.25">
      <c r="A13" s="57" t="s">
        <v>10</v>
      </c>
      <c r="B13" s="57"/>
      <c r="C13" s="57"/>
      <c r="D13" s="57"/>
    </row>
    <row r="14" spans="1:4" x14ac:dyDescent="0.25">
      <c r="A14" s="20" t="s">
        <v>11</v>
      </c>
      <c r="B14" s="33">
        <f>B15+B16</f>
        <v>60258.28</v>
      </c>
      <c r="C14" s="55" t="s">
        <v>113</v>
      </c>
      <c r="D14" s="19"/>
    </row>
    <row r="15" spans="1:4" s="21" customFormat="1" x14ac:dyDescent="0.25">
      <c r="A15" s="29" t="s">
        <v>103</v>
      </c>
      <c r="B15" s="34">
        <v>29386.66</v>
      </c>
      <c r="C15" s="30" t="s">
        <v>4</v>
      </c>
      <c r="D15" s="30">
        <v>7815.6</v>
      </c>
    </row>
    <row r="16" spans="1:4" s="21" customFormat="1" x14ac:dyDescent="0.25">
      <c r="A16" s="29" t="s">
        <v>104</v>
      </c>
      <c r="B16" s="34">
        <v>30871.62</v>
      </c>
      <c r="C16" s="30" t="s">
        <v>4</v>
      </c>
      <c r="D16" s="30">
        <v>7815.6</v>
      </c>
    </row>
    <row r="17" spans="1:5" ht="28.5" x14ac:dyDescent="0.25">
      <c r="A17" s="20" t="s">
        <v>12</v>
      </c>
      <c r="B17" s="33">
        <f>B19+B18</f>
        <v>20335.72</v>
      </c>
      <c r="C17" s="55" t="s">
        <v>113</v>
      </c>
      <c r="D17" s="19"/>
    </row>
    <row r="18" spans="1:5" s="21" customFormat="1" x14ac:dyDescent="0.25">
      <c r="A18" s="29" t="s">
        <v>99</v>
      </c>
      <c r="B18" s="34">
        <v>9925.7999999999993</v>
      </c>
      <c r="C18" s="30" t="s">
        <v>4</v>
      </c>
      <c r="D18" s="30">
        <v>7815.6</v>
      </c>
    </row>
    <row r="19" spans="1:5" s="21" customFormat="1" x14ac:dyDescent="0.25">
      <c r="A19" s="29" t="s">
        <v>100</v>
      </c>
      <c r="B19" s="34">
        <v>10409.92</v>
      </c>
      <c r="C19" s="30" t="s">
        <v>4</v>
      </c>
      <c r="D19" s="30">
        <v>7827</v>
      </c>
    </row>
    <row r="20" spans="1:5" x14ac:dyDescent="0.25">
      <c r="A20" s="20" t="s">
        <v>13</v>
      </c>
      <c r="B20" s="33">
        <f>B21+B22</f>
        <v>37714.639999999999</v>
      </c>
      <c r="C20" s="55" t="s">
        <v>113</v>
      </c>
      <c r="D20" s="23"/>
    </row>
    <row r="21" spans="1:5" s="21" customFormat="1" x14ac:dyDescent="0.25">
      <c r="A21" s="29" t="s">
        <v>79</v>
      </c>
      <c r="B21" s="34">
        <v>18910.29</v>
      </c>
      <c r="C21" s="30" t="s">
        <v>14</v>
      </c>
      <c r="D21" s="30">
        <v>357</v>
      </c>
    </row>
    <row r="22" spans="1:5" s="21" customFormat="1" x14ac:dyDescent="0.25">
      <c r="A22" s="29" t="s">
        <v>80</v>
      </c>
      <c r="B22" s="34">
        <v>18804.349999999999</v>
      </c>
      <c r="C22" s="30" t="s">
        <v>14</v>
      </c>
      <c r="D22" s="30">
        <v>355</v>
      </c>
    </row>
    <row r="23" spans="1:5" ht="28.5" x14ac:dyDescent="0.25">
      <c r="A23" s="20" t="s">
        <v>15</v>
      </c>
      <c r="B23" s="33">
        <f>SUM(B24:B27)</f>
        <v>2969.9400000000005</v>
      </c>
      <c r="C23" s="55" t="s">
        <v>113</v>
      </c>
      <c r="D23" s="19"/>
    </row>
    <row r="24" spans="1:5" s="21" customFormat="1" x14ac:dyDescent="0.25">
      <c r="A24" s="29" t="s">
        <v>107</v>
      </c>
      <c r="B24" s="34">
        <v>625.25</v>
      </c>
      <c r="C24" s="30" t="s">
        <v>4</v>
      </c>
      <c r="D24" s="30">
        <v>7815.6</v>
      </c>
    </row>
    <row r="25" spans="1:5" s="21" customFormat="1" x14ac:dyDescent="0.25">
      <c r="A25" s="29" t="s">
        <v>108</v>
      </c>
      <c r="B25" s="34">
        <v>625.25</v>
      </c>
      <c r="C25" s="30" t="s">
        <v>4</v>
      </c>
      <c r="D25" s="30">
        <v>7815.6</v>
      </c>
    </row>
    <row r="26" spans="1:5" s="21" customFormat="1" x14ac:dyDescent="0.25">
      <c r="A26" s="29" t="s">
        <v>109</v>
      </c>
      <c r="B26" s="34">
        <v>859.72</v>
      </c>
      <c r="C26" s="30" t="s">
        <v>4</v>
      </c>
      <c r="D26" s="30">
        <v>7815.6</v>
      </c>
    </row>
    <row r="27" spans="1:5" s="21" customFormat="1" x14ac:dyDescent="0.25">
      <c r="A27" s="29" t="s">
        <v>110</v>
      </c>
      <c r="B27" s="34">
        <v>859.72</v>
      </c>
      <c r="C27" s="30" t="s">
        <v>4</v>
      </c>
      <c r="D27" s="30">
        <v>7815.6</v>
      </c>
    </row>
    <row r="28" spans="1:5" ht="42.75" x14ac:dyDescent="0.25">
      <c r="A28" s="20" t="s">
        <v>16</v>
      </c>
      <c r="B28" s="33">
        <f>SUM(B29:B31)</f>
        <v>588.07000000000005</v>
      </c>
      <c r="C28" s="55" t="s">
        <v>113</v>
      </c>
      <c r="D28" s="24"/>
    </row>
    <row r="29" spans="1:5" s="21" customFormat="1" x14ac:dyDescent="0.25">
      <c r="A29" s="29" t="s">
        <v>81</v>
      </c>
      <c r="B29" s="34">
        <v>278.06</v>
      </c>
      <c r="C29" s="30" t="s">
        <v>4</v>
      </c>
      <c r="D29" s="30">
        <v>0.4</v>
      </c>
    </row>
    <row r="30" spans="1:5" s="21" customFormat="1" x14ac:dyDescent="0.25">
      <c r="A30" s="29" t="s">
        <v>82</v>
      </c>
      <c r="B30" s="34">
        <v>79.400000000000006</v>
      </c>
      <c r="C30" s="30" t="s">
        <v>83</v>
      </c>
      <c r="D30" s="30">
        <v>1</v>
      </c>
    </row>
    <row r="31" spans="1:5" s="21" customFormat="1" x14ac:dyDescent="0.25">
      <c r="A31" s="29" t="s">
        <v>84</v>
      </c>
      <c r="B31" s="34">
        <v>230.61</v>
      </c>
      <c r="C31" s="30" t="s">
        <v>83</v>
      </c>
      <c r="D31" s="30">
        <v>1</v>
      </c>
    </row>
    <row r="32" spans="1:5" ht="42.75" x14ac:dyDescent="0.25">
      <c r="A32" s="20" t="s">
        <v>17</v>
      </c>
      <c r="B32" s="33">
        <f>SUM(B33:B39)</f>
        <v>40491.439999999995</v>
      </c>
      <c r="C32" s="55" t="s">
        <v>113</v>
      </c>
      <c r="D32" s="19"/>
      <c r="E32" s="4" t="s">
        <v>3</v>
      </c>
    </row>
    <row r="33" spans="1:4" s="21" customFormat="1" x14ac:dyDescent="0.25">
      <c r="A33" s="29" t="s">
        <v>30</v>
      </c>
      <c r="B33" s="34">
        <v>1938.12</v>
      </c>
      <c r="C33" s="30" t="s">
        <v>31</v>
      </c>
      <c r="D33" s="30">
        <v>4</v>
      </c>
    </row>
    <row r="34" spans="1:4" s="21" customFormat="1" x14ac:dyDescent="0.25">
      <c r="A34" s="29" t="s">
        <v>88</v>
      </c>
      <c r="B34" s="34">
        <v>3300</v>
      </c>
      <c r="C34" s="30" t="s">
        <v>89</v>
      </c>
      <c r="D34" s="30">
        <v>33</v>
      </c>
    </row>
    <row r="35" spans="1:4" s="21" customFormat="1" x14ac:dyDescent="0.25">
      <c r="A35" s="29" t="s">
        <v>92</v>
      </c>
      <c r="B35" s="34">
        <v>2010.74</v>
      </c>
      <c r="C35" s="30" t="s">
        <v>83</v>
      </c>
      <c r="D35" s="30">
        <v>1</v>
      </c>
    </row>
    <row r="36" spans="1:4" s="21" customFormat="1" x14ac:dyDescent="0.25">
      <c r="A36" s="29" t="s">
        <v>93</v>
      </c>
      <c r="B36" s="34">
        <v>609.99</v>
      </c>
      <c r="C36" s="30" t="s">
        <v>83</v>
      </c>
      <c r="D36" s="30">
        <v>1</v>
      </c>
    </row>
    <row r="37" spans="1:4" s="21" customFormat="1" x14ac:dyDescent="0.25">
      <c r="A37" s="29" t="s">
        <v>94</v>
      </c>
      <c r="B37" s="34">
        <v>27760</v>
      </c>
      <c r="C37" s="30" t="s">
        <v>5</v>
      </c>
      <c r="D37" s="30">
        <v>16</v>
      </c>
    </row>
    <row r="38" spans="1:4" s="21" customFormat="1" x14ac:dyDescent="0.25">
      <c r="A38" s="29" t="s">
        <v>32</v>
      </c>
      <c r="B38" s="34">
        <v>1864.59</v>
      </c>
      <c r="C38" s="30" t="s">
        <v>28</v>
      </c>
      <c r="D38" s="30">
        <v>3</v>
      </c>
    </row>
    <row r="39" spans="1:4" s="21" customFormat="1" x14ac:dyDescent="0.25">
      <c r="A39" s="29" t="s">
        <v>111</v>
      </c>
      <c r="B39" s="34">
        <v>3008</v>
      </c>
      <c r="C39" s="30" t="s">
        <v>5</v>
      </c>
      <c r="D39" s="30">
        <v>2</v>
      </c>
    </row>
    <row r="40" spans="1:4" ht="28.5" x14ac:dyDescent="0.25">
      <c r="A40" s="20" t="s">
        <v>18</v>
      </c>
      <c r="B40" s="33">
        <v>0</v>
      </c>
      <c r="C40" s="55" t="s">
        <v>113</v>
      </c>
      <c r="D40" s="19"/>
    </row>
    <row r="41" spans="1:4" ht="28.5" x14ac:dyDescent="0.25">
      <c r="A41" s="20" t="s">
        <v>19</v>
      </c>
      <c r="B41" s="33">
        <v>0</v>
      </c>
      <c r="C41" s="55" t="s">
        <v>113</v>
      </c>
      <c r="D41" s="19"/>
    </row>
    <row r="42" spans="1:4" x14ac:dyDescent="0.25">
      <c r="A42" s="20" t="s">
        <v>20</v>
      </c>
      <c r="B42" s="33">
        <v>0</v>
      </c>
      <c r="C42" s="55" t="s">
        <v>113</v>
      </c>
      <c r="D42" s="19"/>
    </row>
    <row r="43" spans="1:4" ht="28.5" x14ac:dyDescent="0.25">
      <c r="A43" s="20" t="s">
        <v>21</v>
      </c>
      <c r="B43" s="33">
        <f>B44</f>
        <v>275.52</v>
      </c>
      <c r="C43" s="55" t="s">
        <v>113</v>
      </c>
      <c r="D43" s="19"/>
    </row>
    <row r="44" spans="1:4" s="21" customFormat="1" x14ac:dyDescent="0.25">
      <c r="A44" s="29" t="s">
        <v>91</v>
      </c>
      <c r="B44" s="34">
        <v>275.52</v>
      </c>
      <c r="C44" s="30" t="s">
        <v>5</v>
      </c>
      <c r="D44" s="30">
        <v>1</v>
      </c>
    </row>
    <row r="45" spans="1:4" ht="28.5" x14ac:dyDescent="0.25">
      <c r="A45" s="20" t="s">
        <v>22</v>
      </c>
      <c r="B45" s="33">
        <f>B47+B46</f>
        <v>3438.87</v>
      </c>
      <c r="C45" s="55" t="s">
        <v>113</v>
      </c>
      <c r="D45" s="19"/>
    </row>
    <row r="46" spans="1:4" s="21" customFormat="1" x14ac:dyDescent="0.25">
      <c r="A46" s="29" t="s">
        <v>97</v>
      </c>
      <c r="B46" s="34">
        <v>1797.59</v>
      </c>
      <c r="C46" s="30" t="s">
        <v>4</v>
      </c>
      <c r="D46" s="30">
        <v>7815.6</v>
      </c>
    </row>
    <row r="47" spans="1:4" s="21" customFormat="1" x14ac:dyDescent="0.25">
      <c r="A47" s="29" t="s">
        <v>98</v>
      </c>
      <c r="B47" s="34">
        <v>1641.28</v>
      </c>
      <c r="C47" s="30" t="s">
        <v>4</v>
      </c>
      <c r="D47" s="30">
        <v>7815.6</v>
      </c>
    </row>
    <row r="48" spans="1:4" ht="28.5" x14ac:dyDescent="0.25">
      <c r="A48" s="20" t="s">
        <v>23</v>
      </c>
      <c r="B48" s="33">
        <f>B49+B50</f>
        <v>9683.5299999999988</v>
      </c>
      <c r="C48" s="55" t="s">
        <v>113</v>
      </c>
      <c r="D48" s="19"/>
    </row>
    <row r="49" spans="1:8" s="21" customFormat="1" x14ac:dyDescent="0.25">
      <c r="A49" s="29" t="s">
        <v>95</v>
      </c>
      <c r="B49" s="34">
        <v>4134.45</v>
      </c>
      <c r="C49" s="30" t="s">
        <v>4</v>
      </c>
      <c r="D49" s="30">
        <v>7815.6</v>
      </c>
    </row>
    <row r="50" spans="1:8" s="21" customFormat="1" x14ac:dyDescent="0.25">
      <c r="A50" s="29" t="s">
        <v>96</v>
      </c>
      <c r="B50" s="34">
        <v>5549.08</v>
      </c>
      <c r="C50" s="30" t="s">
        <v>4</v>
      </c>
      <c r="D50" s="30">
        <v>7815.6</v>
      </c>
    </row>
    <row r="51" spans="1:8" ht="28.5" x14ac:dyDescent="0.25">
      <c r="A51" s="20" t="s">
        <v>24</v>
      </c>
      <c r="B51" s="33">
        <v>0</v>
      </c>
      <c r="C51" s="55" t="s">
        <v>113</v>
      </c>
      <c r="D51" s="19"/>
    </row>
    <row r="52" spans="1:8" ht="42.75" x14ac:dyDescent="0.25">
      <c r="A52" s="20" t="s">
        <v>25</v>
      </c>
      <c r="B52" s="33">
        <f>SUM(B53:B59)</f>
        <v>62545.59</v>
      </c>
      <c r="C52" s="55" t="s">
        <v>113</v>
      </c>
      <c r="D52" s="19"/>
    </row>
    <row r="53" spans="1:8" s="21" customFormat="1" x14ac:dyDescent="0.25">
      <c r="A53" s="29" t="s">
        <v>85</v>
      </c>
      <c r="B53" s="34">
        <v>6985.76</v>
      </c>
      <c r="C53" s="30" t="s">
        <v>83</v>
      </c>
      <c r="D53" s="30">
        <v>16</v>
      </c>
    </row>
    <row r="54" spans="1:8" s="21" customFormat="1" x14ac:dyDescent="0.25">
      <c r="A54" s="29" t="s">
        <v>86</v>
      </c>
      <c r="B54" s="34">
        <v>19224.8</v>
      </c>
      <c r="C54" s="30" t="s">
        <v>87</v>
      </c>
      <c r="D54" s="30">
        <v>14</v>
      </c>
    </row>
    <row r="55" spans="1:8" s="21" customFormat="1" x14ac:dyDescent="0.25">
      <c r="A55" s="29" t="s">
        <v>90</v>
      </c>
      <c r="B55" s="34">
        <v>61.38</v>
      </c>
      <c r="C55" s="30" t="s">
        <v>4</v>
      </c>
      <c r="D55" s="30">
        <v>3610.47</v>
      </c>
    </row>
    <row r="56" spans="1:8" s="21" customFormat="1" x14ac:dyDescent="0.25">
      <c r="A56" s="29" t="s">
        <v>101</v>
      </c>
      <c r="B56" s="34">
        <v>18905.96</v>
      </c>
      <c r="C56" s="30" t="s">
        <v>4</v>
      </c>
      <c r="D56" s="30">
        <v>7685.34</v>
      </c>
    </row>
    <row r="57" spans="1:8" s="21" customFormat="1" x14ac:dyDescent="0.25">
      <c r="A57" s="29" t="s">
        <v>102</v>
      </c>
      <c r="B57" s="34">
        <v>15870.06</v>
      </c>
      <c r="C57" s="30" t="s">
        <v>4</v>
      </c>
      <c r="D57" s="30">
        <v>6477.57</v>
      </c>
    </row>
    <row r="58" spans="1:8" s="21" customFormat="1" x14ac:dyDescent="0.25">
      <c r="A58" s="29" t="s">
        <v>105</v>
      </c>
      <c r="B58" s="34">
        <v>636.12</v>
      </c>
      <c r="C58" s="30" t="s">
        <v>83</v>
      </c>
      <c r="D58" s="30">
        <v>1</v>
      </c>
    </row>
    <row r="59" spans="1:8" s="21" customFormat="1" x14ac:dyDescent="0.25">
      <c r="A59" s="29" t="s">
        <v>106</v>
      </c>
      <c r="B59" s="34">
        <v>861.51</v>
      </c>
      <c r="C59" s="30" t="s">
        <v>83</v>
      </c>
      <c r="D59" s="30">
        <v>3</v>
      </c>
    </row>
    <row r="60" spans="1:8" x14ac:dyDescent="0.25">
      <c r="A60" s="20" t="s">
        <v>26</v>
      </c>
      <c r="B60" s="33">
        <f>B61</f>
        <v>1920</v>
      </c>
      <c r="C60" s="55" t="s">
        <v>113</v>
      </c>
      <c r="D60" s="19"/>
    </row>
    <row r="61" spans="1:8" ht="30" x14ac:dyDescent="0.25">
      <c r="A61" s="25" t="s">
        <v>39</v>
      </c>
      <c r="B61" s="35">
        <f>D61*5*12</f>
        <v>1920</v>
      </c>
      <c r="C61" s="26" t="s">
        <v>6</v>
      </c>
      <c r="D61" s="22">
        <v>32</v>
      </c>
    </row>
    <row r="62" spans="1:8" x14ac:dyDescent="0.25">
      <c r="A62" s="17" t="s">
        <v>46</v>
      </c>
      <c r="B62" s="33">
        <f>B14+B17+B20+B23+B28+B32+B40+B41+B42+B43+B45+B48+B51+B52</f>
        <v>238301.59999999998</v>
      </c>
      <c r="C62" s="55" t="s">
        <v>113</v>
      </c>
      <c r="D62" s="19"/>
      <c r="H62" s="1" t="b">
        <f>B62='Работы 2019'!C36</f>
        <v>1</v>
      </c>
    </row>
    <row r="63" spans="1:8" x14ac:dyDescent="0.25">
      <c r="A63" s="17" t="s">
        <v>47</v>
      </c>
      <c r="B63" s="33">
        <f>B62*1.2+B60</f>
        <v>287881.92</v>
      </c>
      <c r="C63" s="55" t="s">
        <v>113</v>
      </c>
      <c r="D63" s="19"/>
    </row>
    <row r="64" spans="1:8" x14ac:dyDescent="0.25">
      <c r="A64" s="17" t="s">
        <v>48</v>
      </c>
      <c r="B64" s="33">
        <f>B4+B6+B9-B63</f>
        <v>-311145.0607999998</v>
      </c>
      <c r="C64" s="55" t="s">
        <v>113</v>
      </c>
      <c r="D64" s="19"/>
    </row>
    <row r="65" spans="1:4" ht="28.5" x14ac:dyDescent="0.25">
      <c r="A65" s="20" t="s">
        <v>49</v>
      </c>
      <c r="B65" s="33">
        <f>B64+B8</f>
        <v>-374065.30079999979</v>
      </c>
      <c r="C65" s="55" t="s">
        <v>113</v>
      </c>
      <c r="D65" s="19"/>
    </row>
  </sheetData>
  <sheetProtection sheet="1" objects="1" scenarios="1" formatCells="0" formatColumns="0" formatRow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6"/>
  <sheetViews>
    <sheetView workbookViewId="0">
      <pane ySplit="3" topLeftCell="A19" activePane="bottomLeft" state="frozen"/>
      <selection pane="bottomLeft" activeCell="H36" sqref="H36"/>
    </sheetView>
  </sheetViews>
  <sheetFormatPr defaultRowHeight="15" x14ac:dyDescent="0.25"/>
  <cols>
    <col min="1" max="1" width="9.140625" style="40"/>
    <col min="2" max="2" width="72" customWidth="1"/>
    <col min="3" max="3" width="11.85546875" customWidth="1"/>
    <col min="4" max="4" width="11.85546875" style="40" customWidth="1"/>
    <col min="5" max="5" width="11.85546875" customWidth="1"/>
  </cols>
  <sheetData>
    <row r="1" spans="1:5" x14ac:dyDescent="0.25">
      <c r="B1" s="39" t="s">
        <v>77</v>
      </c>
      <c r="C1" s="39"/>
      <c r="E1" s="39"/>
    </row>
    <row r="2" spans="1:5" x14ac:dyDescent="0.25">
      <c r="B2" s="39" t="s">
        <v>36</v>
      </c>
      <c r="C2" s="39"/>
      <c r="E2" s="39"/>
    </row>
    <row r="3" spans="1:5" x14ac:dyDescent="0.25">
      <c r="A3" s="43" t="s">
        <v>112</v>
      </c>
      <c r="B3" s="42" t="s">
        <v>35</v>
      </c>
      <c r="C3" s="42" t="s">
        <v>78</v>
      </c>
      <c r="D3" s="42" t="s">
        <v>34</v>
      </c>
      <c r="E3" s="42" t="s">
        <v>33</v>
      </c>
    </row>
    <row r="4" spans="1:5" x14ac:dyDescent="0.25">
      <c r="A4" s="41">
        <v>3</v>
      </c>
      <c r="B4" s="38" t="s">
        <v>79</v>
      </c>
      <c r="C4" s="37">
        <v>18910.29</v>
      </c>
      <c r="D4" s="44" t="s">
        <v>14</v>
      </c>
      <c r="E4" s="37">
        <v>357</v>
      </c>
    </row>
    <row r="5" spans="1:5" x14ac:dyDescent="0.25">
      <c r="A5" s="41">
        <v>3</v>
      </c>
      <c r="B5" s="38" t="s">
        <v>80</v>
      </c>
      <c r="C5" s="37">
        <v>18804.349999999999</v>
      </c>
      <c r="D5" s="44" t="s">
        <v>14</v>
      </c>
      <c r="E5" s="37">
        <v>355</v>
      </c>
    </row>
    <row r="6" spans="1:5" x14ac:dyDescent="0.25">
      <c r="A6" s="41">
        <v>6</v>
      </c>
      <c r="B6" s="38" t="s">
        <v>30</v>
      </c>
      <c r="C6" s="37">
        <v>1938.12</v>
      </c>
      <c r="D6" s="44" t="s">
        <v>31</v>
      </c>
      <c r="E6" s="37">
        <v>4</v>
      </c>
    </row>
    <row r="7" spans="1:5" x14ac:dyDescent="0.25">
      <c r="A7" s="41">
        <v>5</v>
      </c>
      <c r="B7" s="38" t="s">
        <v>81</v>
      </c>
      <c r="C7" s="37">
        <v>278.06</v>
      </c>
      <c r="D7" s="44" t="s">
        <v>4</v>
      </c>
      <c r="E7" s="37">
        <v>0.4</v>
      </c>
    </row>
    <row r="8" spans="1:5" x14ac:dyDescent="0.25">
      <c r="A8" s="41">
        <v>5</v>
      </c>
      <c r="B8" s="38" t="s">
        <v>82</v>
      </c>
      <c r="C8" s="37">
        <v>79.400000000000006</v>
      </c>
      <c r="D8" s="44" t="s">
        <v>83</v>
      </c>
      <c r="E8" s="37">
        <v>1</v>
      </c>
    </row>
    <row r="9" spans="1:5" x14ac:dyDescent="0.25">
      <c r="A9" s="41">
        <v>5</v>
      </c>
      <c r="B9" s="38" t="s">
        <v>84</v>
      </c>
      <c r="C9" s="37">
        <v>230.61</v>
      </c>
      <c r="D9" s="44" t="s">
        <v>83</v>
      </c>
      <c r="E9" s="37">
        <v>1</v>
      </c>
    </row>
    <row r="10" spans="1:5" x14ac:dyDescent="0.25">
      <c r="A10" s="41">
        <v>14</v>
      </c>
      <c r="B10" s="38" t="s">
        <v>85</v>
      </c>
      <c r="C10" s="37">
        <v>6985.76</v>
      </c>
      <c r="D10" s="44" t="s">
        <v>83</v>
      </c>
      <c r="E10" s="37">
        <v>16</v>
      </c>
    </row>
    <row r="11" spans="1:5" x14ac:dyDescent="0.25">
      <c r="A11" s="41">
        <v>14</v>
      </c>
      <c r="B11" s="38" t="s">
        <v>86</v>
      </c>
      <c r="C11" s="37">
        <v>19224.8</v>
      </c>
      <c r="D11" s="44" t="s">
        <v>87</v>
      </c>
      <c r="E11" s="37">
        <v>14</v>
      </c>
    </row>
    <row r="12" spans="1:5" x14ac:dyDescent="0.25">
      <c r="A12" s="41">
        <v>6</v>
      </c>
      <c r="B12" s="38" t="s">
        <v>88</v>
      </c>
      <c r="C12" s="37">
        <v>3300</v>
      </c>
      <c r="D12" s="44" t="s">
        <v>89</v>
      </c>
      <c r="E12" s="37">
        <v>33</v>
      </c>
    </row>
    <row r="13" spans="1:5" x14ac:dyDescent="0.25">
      <c r="A13" s="41">
        <v>14</v>
      </c>
      <c r="B13" s="38" t="s">
        <v>90</v>
      </c>
      <c r="C13" s="37">
        <v>61.38</v>
      </c>
      <c r="D13" s="44" t="s">
        <v>4</v>
      </c>
      <c r="E13" s="37">
        <v>3610.47</v>
      </c>
    </row>
    <row r="14" spans="1:5" x14ac:dyDescent="0.25">
      <c r="A14" s="41">
        <v>10</v>
      </c>
      <c r="B14" s="38" t="s">
        <v>91</v>
      </c>
      <c r="C14" s="37">
        <v>275.52</v>
      </c>
      <c r="D14" s="44" t="s">
        <v>5</v>
      </c>
      <c r="E14" s="37">
        <v>1</v>
      </c>
    </row>
    <row r="15" spans="1:5" x14ac:dyDescent="0.25">
      <c r="A15" s="41">
        <v>6</v>
      </c>
      <c r="B15" s="38" t="s">
        <v>92</v>
      </c>
      <c r="C15" s="37">
        <v>2010.74</v>
      </c>
      <c r="D15" s="44" t="s">
        <v>83</v>
      </c>
      <c r="E15" s="37">
        <v>1</v>
      </c>
    </row>
    <row r="16" spans="1:5" x14ac:dyDescent="0.25">
      <c r="A16" s="41">
        <v>6</v>
      </c>
      <c r="B16" s="38" t="s">
        <v>93</v>
      </c>
      <c r="C16" s="37">
        <v>609.99</v>
      </c>
      <c r="D16" s="44" t="s">
        <v>83</v>
      </c>
      <c r="E16" s="37">
        <v>1</v>
      </c>
    </row>
    <row r="17" spans="1:5" x14ac:dyDescent="0.25">
      <c r="A17" s="41">
        <v>6</v>
      </c>
      <c r="B17" s="38" t="s">
        <v>94</v>
      </c>
      <c r="C17" s="37">
        <v>27760</v>
      </c>
      <c r="D17" s="44" t="s">
        <v>5</v>
      </c>
      <c r="E17" s="37">
        <v>16</v>
      </c>
    </row>
    <row r="18" spans="1:5" x14ac:dyDescent="0.25">
      <c r="A18" s="41">
        <v>12</v>
      </c>
      <c r="B18" s="38" t="s">
        <v>95</v>
      </c>
      <c r="C18" s="37">
        <v>4134.45</v>
      </c>
      <c r="D18" s="44" t="s">
        <v>4</v>
      </c>
      <c r="E18" s="37">
        <v>7815.6</v>
      </c>
    </row>
    <row r="19" spans="1:5" x14ac:dyDescent="0.25">
      <c r="A19" s="41">
        <v>12</v>
      </c>
      <c r="B19" s="38" t="s">
        <v>96</v>
      </c>
      <c r="C19" s="37">
        <v>5549.08</v>
      </c>
      <c r="D19" s="44" t="s">
        <v>4</v>
      </c>
      <c r="E19" s="37">
        <v>7815.6</v>
      </c>
    </row>
    <row r="20" spans="1:5" x14ac:dyDescent="0.25">
      <c r="A20" s="41">
        <v>11</v>
      </c>
      <c r="B20" s="38" t="s">
        <v>97</v>
      </c>
      <c r="C20" s="37">
        <v>1797.59</v>
      </c>
      <c r="D20" s="44" t="s">
        <v>4</v>
      </c>
      <c r="E20" s="37">
        <v>7815.6</v>
      </c>
    </row>
    <row r="21" spans="1:5" x14ac:dyDescent="0.25">
      <c r="A21" s="41">
        <v>11</v>
      </c>
      <c r="B21" s="38" t="s">
        <v>98</v>
      </c>
      <c r="C21" s="37">
        <v>1641.28</v>
      </c>
      <c r="D21" s="44" t="s">
        <v>4</v>
      </c>
      <c r="E21" s="37">
        <v>7815.6</v>
      </c>
    </row>
    <row r="22" spans="1:5" x14ac:dyDescent="0.25">
      <c r="A22" s="41">
        <v>2</v>
      </c>
      <c r="B22" s="38" t="s">
        <v>99</v>
      </c>
      <c r="C22" s="37">
        <v>9925.7999999999993</v>
      </c>
      <c r="D22" s="44" t="s">
        <v>4</v>
      </c>
      <c r="E22" s="37">
        <v>7815.6</v>
      </c>
    </row>
    <row r="23" spans="1:5" x14ac:dyDescent="0.25">
      <c r="A23" s="41">
        <v>2</v>
      </c>
      <c r="B23" s="38" t="s">
        <v>100</v>
      </c>
      <c r="C23" s="37">
        <v>10409.92</v>
      </c>
      <c r="D23" s="44" t="s">
        <v>4</v>
      </c>
      <c r="E23" s="37">
        <v>7827</v>
      </c>
    </row>
    <row r="24" spans="1:5" x14ac:dyDescent="0.25">
      <c r="A24" s="41">
        <v>14</v>
      </c>
      <c r="B24" s="38" t="s">
        <v>101</v>
      </c>
      <c r="C24" s="37">
        <v>18905.96</v>
      </c>
      <c r="D24" s="44" t="s">
        <v>4</v>
      </c>
      <c r="E24" s="37">
        <v>7685.34</v>
      </c>
    </row>
    <row r="25" spans="1:5" x14ac:dyDescent="0.25">
      <c r="A25" s="41">
        <v>14</v>
      </c>
      <c r="B25" s="38" t="s">
        <v>102</v>
      </c>
      <c r="C25" s="37">
        <v>15870.06</v>
      </c>
      <c r="D25" s="44" t="s">
        <v>4</v>
      </c>
      <c r="E25" s="37">
        <v>6477.57</v>
      </c>
    </row>
    <row r="26" spans="1:5" x14ac:dyDescent="0.25">
      <c r="A26" s="41">
        <v>1</v>
      </c>
      <c r="B26" s="38" t="s">
        <v>103</v>
      </c>
      <c r="C26" s="37">
        <v>29386.66</v>
      </c>
      <c r="D26" s="44" t="s">
        <v>4</v>
      </c>
      <c r="E26" s="37">
        <v>7815.6</v>
      </c>
    </row>
    <row r="27" spans="1:5" x14ac:dyDescent="0.25">
      <c r="A27" s="41">
        <v>1</v>
      </c>
      <c r="B27" s="38" t="s">
        <v>104</v>
      </c>
      <c r="C27" s="37">
        <v>30871.62</v>
      </c>
      <c r="D27" s="44" t="s">
        <v>4</v>
      </c>
      <c r="E27" s="37">
        <v>7815.6</v>
      </c>
    </row>
    <row r="28" spans="1:5" x14ac:dyDescent="0.25">
      <c r="A28" s="41">
        <v>14</v>
      </c>
      <c r="B28" s="38" t="s">
        <v>105</v>
      </c>
      <c r="C28" s="37">
        <v>636.12</v>
      </c>
      <c r="D28" s="44" t="s">
        <v>83</v>
      </c>
      <c r="E28" s="37">
        <v>1</v>
      </c>
    </row>
    <row r="29" spans="1:5" x14ac:dyDescent="0.25">
      <c r="A29" s="41">
        <v>14</v>
      </c>
      <c r="B29" s="38" t="s">
        <v>106</v>
      </c>
      <c r="C29" s="37">
        <v>861.51</v>
      </c>
      <c r="D29" s="44" t="s">
        <v>83</v>
      </c>
      <c r="E29" s="37">
        <v>3</v>
      </c>
    </row>
    <row r="30" spans="1:5" x14ac:dyDescent="0.25">
      <c r="A30" s="41">
        <v>4</v>
      </c>
      <c r="B30" s="38" t="s">
        <v>107</v>
      </c>
      <c r="C30" s="37">
        <v>625.25</v>
      </c>
      <c r="D30" s="44" t="s">
        <v>4</v>
      </c>
      <c r="E30" s="37">
        <v>7815.6</v>
      </c>
    </row>
    <row r="31" spans="1:5" x14ac:dyDescent="0.25">
      <c r="A31" s="41">
        <v>4</v>
      </c>
      <c r="B31" s="38" t="s">
        <v>108</v>
      </c>
      <c r="C31" s="37">
        <v>625.25</v>
      </c>
      <c r="D31" s="44" t="s">
        <v>4</v>
      </c>
      <c r="E31" s="37">
        <v>7815.6</v>
      </c>
    </row>
    <row r="32" spans="1:5" x14ac:dyDescent="0.25">
      <c r="A32" s="41">
        <v>4</v>
      </c>
      <c r="B32" s="38" t="s">
        <v>109</v>
      </c>
      <c r="C32" s="37">
        <v>859.72</v>
      </c>
      <c r="D32" s="44" t="s">
        <v>4</v>
      </c>
      <c r="E32" s="37">
        <v>7815.6</v>
      </c>
    </row>
    <row r="33" spans="1:5" x14ac:dyDescent="0.25">
      <c r="A33" s="41">
        <v>4</v>
      </c>
      <c r="B33" s="38" t="s">
        <v>110</v>
      </c>
      <c r="C33" s="37">
        <v>859.72</v>
      </c>
      <c r="D33" s="44" t="s">
        <v>4</v>
      </c>
      <c r="E33" s="37">
        <v>7815.6</v>
      </c>
    </row>
    <row r="34" spans="1:5" x14ac:dyDescent="0.25">
      <c r="A34" s="41">
        <v>6</v>
      </c>
      <c r="B34" s="38" t="s">
        <v>32</v>
      </c>
      <c r="C34" s="37">
        <v>1864.59</v>
      </c>
      <c r="D34" s="44" t="s">
        <v>28</v>
      </c>
      <c r="E34" s="37">
        <v>3</v>
      </c>
    </row>
    <row r="35" spans="1:5" x14ac:dyDescent="0.25">
      <c r="A35" s="41">
        <v>6</v>
      </c>
      <c r="B35" s="38" t="s">
        <v>111</v>
      </c>
      <c r="C35" s="37">
        <v>3008</v>
      </c>
      <c r="D35" s="44" t="s">
        <v>5</v>
      </c>
      <c r="E35" s="37">
        <v>2</v>
      </c>
    </row>
    <row r="36" spans="1:5" x14ac:dyDescent="0.25">
      <c r="A36" s="41"/>
      <c r="B36" s="38"/>
      <c r="C36" s="36">
        <v>238301.6</v>
      </c>
      <c r="D36" s="44"/>
      <c r="E36" s="37"/>
    </row>
  </sheetData>
  <autoFilter ref="A3:E3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:E17"/>
    </sheetView>
  </sheetViews>
  <sheetFormatPr defaultRowHeight="15" x14ac:dyDescent="0.25"/>
  <cols>
    <col min="2" max="5" width="13.28515625" customWidth="1"/>
  </cols>
  <sheetData>
    <row r="1" spans="1:8" ht="16.5" x14ac:dyDescent="0.25">
      <c r="A1" s="65" t="s">
        <v>50</v>
      </c>
      <c r="B1" s="65"/>
      <c r="C1" s="65"/>
      <c r="D1" s="65"/>
      <c r="E1" s="65"/>
      <c r="F1" s="65"/>
      <c r="G1" s="65"/>
      <c r="H1" s="65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ht="25.5" x14ac:dyDescent="0.25">
      <c r="A3" s="46" t="s">
        <v>51</v>
      </c>
      <c r="B3" s="60" t="s">
        <v>52</v>
      </c>
      <c r="C3" s="61"/>
      <c r="D3" s="46" t="s">
        <v>53</v>
      </c>
      <c r="E3" s="46" t="s">
        <v>54</v>
      </c>
      <c r="F3" s="46" t="s">
        <v>55</v>
      </c>
      <c r="G3" s="47" t="s">
        <v>56</v>
      </c>
      <c r="H3" s="47" t="s">
        <v>57</v>
      </c>
    </row>
    <row r="4" spans="1:8" x14ac:dyDescent="0.25">
      <c r="A4" s="48" t="s">
        <v>58</v>
      </c>
      <c r="B4" s="49" t="s">
        <v>59</v>
      </c>
      <c r="C4" s="66" t="s">
        <v>60</v>
      </c>
      <c r="D4" s="66"/>
      <c r="E4" s="66"/>
      <c r="F4" s="66"/>
      <c r="G4" s="66"/>
      <c r="H4" s="67"/>
    </row>
    <row r="5" spans="1:8" x14ac:dyDescent="0.25">
      <c r="A5" s="46" t="s">
        <v>61</v>
      </c>
      <c r="B5" s="60" t="s">
        <v>62</v>
      </c>
      <c r="C5" s="61"/>
      <c r="D5" s="50">
        <v>26583.64</v>
      </c>
      <c r="E5" s="50">
        <v>17665.52</v>
      </c>
      <c r="F5" s="51">
        <v>66.45</v>
      </c>
      <c r="G5" s="52" t="s">
        <v>63</v>
      </c>
      <c r="H5" s="52" t="s">
        <v>64</v>
      </c>
    </row>
    <row r="6" spans="1:8" x14ac:dyDescent="0.25">
      <c r="A6" s="46" t="s">
        <v>61</v>
      </c>
      <c r="B6" s="60" t="s">
        <v>62</v>
      </c>
      <c r="C6" s="61"/>
      <c r="D6" s="50">
        <v>26873.200000000001</v>
      </c>
      <c r="E6" s="50">
        <v>16232.96</v>
      </c>
      <c r="F6" s="51">
        <v>60.41</v>
      </c>
      <c r="G6" s="52" t="s">
        <v>65</v>
      </c>
      <c r="H6" s="52" t="s">
        <v>64</v>
      </c>
    </row>
    <row r="7" spans="1:8" x14ac:dyDescent="0.25">
      <c r="A7" s="46" t="s">
        <v>61</v>
      </c>
      <c r="B7" s="60" t="s">
        <v>62</v>
      </c>
      <c r="C7" s="61"/>
      <c r="D7" s="50">
        <v>26809.63</v>
      </c>
      <c r="E7" s="50">
        <v>20071.16</v>
      </c>
      <c r="F7" s="51">
        <v>74.87</v>
      </c>
      <c r="G7" s="52" t="s">
        <v>66</v>
      </c>
      <c r="H7" s="52" t="s">
        <v>64</v>
      </c>
    </row>
    <row r="8" spans="1:8" x14ac:dyDescent="0.25">
      <c r="A8" s="46" t="s">
        <v>61</v>
      </c>
      <c r="B8" s="60" t="s">
        <v>62</v>
      </c>
      <c r="C8" s="61"/>
      <c r="D8" s="50">
        <v>26873.200000000001</v>
      </c>
      <c r="E8" s="50">
        <v>25751.65</v>
      </c>
      <c r="F8" s="51">
        <v>95.83</v>
      </c>
      <c r="G8" s="52" t="s">
        <v>67</v>
      </c>
      <c r="H8" s="52" t="s">
        <v>64</v>
      </c>
    </row>
    <row r="9" spans="1:8" x14ac:dyDescent="0.25">
      <c r="A9" s="46" t="s">
        <v>61</v>
      </c>
      <c r="B9" s="60" t="s">
        <v>62</v>
      </c>
      <c r="C9" s="61"/>
      <c r="D9" s="50">
        <v>26873.200000000001</v>
      </c>
      <c r="E9" s="50">
        <v>15443.03</v>
      </c>
      <c r="F9" s="51">
        <v>57.47</v>
      </c>
      <c r="G9" s="52" t="s">
        <v>68</v>
      </c>
      <c r="H9" s="52" t="s">
        <v>64</v>
      </c>
    </row>
    <row r="10" spans="1:8" x14ac:dyDescent="0.25">
      <c r="A10" s="46" t="s">
        <v>61</v>
      </c>
      <c r="B10" s="60" t="s">
        <v>62</v>
      </c>
      <c r="C10" s="61"/>
      <c r="D10" s="50">
        <v>26936.77</v>
      </c>
      <c r="E10" s="50">
        <v>19973.09</v>
      </c>
      <c r="F10" s="51">
        <v>74.150000000000006</v>
      </c>
      <c r="G10" s="52" t="s">
        <v>69</v>
      </c>
      <c r="H10" s="52" t="s">
        <v>64</v>
      </c>
    </row>
    <row r="11" spans="1:8" x14ac:dyDescent="0.25">
      <c r="A11" s="46" t="s">
        <v>61</v>
      </c>
      <c r="B11" s="60" t="s">
        <v>62</v>
      </c>
      <c r="C11" s="61"/>
      <c r="D11" s="50">
        <v>28813.34</v>
      </c>
      <c r="E11" s="50">
        <v>20193.759999999998</v>
      </c>
      <c r="F11" s="51">
        <v>70.08</v>
      </c>
      <c r="G11" s="52" t="s">
        <v>70</v>
      </c>
      <c r="H11" s="52" t="s">
        <v>64</v>
      </c>
    </row>
    <row r="12" spans="1:8" x14ac:dyDescent="0.25">
      <c r="A12" s="46" t="s">
        <v>61</v>
      </c>
      <c r="B12" s="60" t="s">
        <v>62</v>
      </c>
      <c r="C12" s="61"/>
      <c r="D12" s="50">
        <v>28735.13</v>
      </c>
      <c r="E12" s="50">
        <v>24368.87</v>
      </c>
      <c r="F12" s="51">
        <v>84.81</v>
      </c>
      <c r="G12" s="52" t="s">
        <v>71</v>
      </c>
      <c r="H12" s="52" t="s">
        <v>64</v>
      </c>
    </row>
    <row r="13" spans="1:8" x14ac:dyDescent="0.25">
      <c r="A13" s="46" t="s">
        <v>61</v>
      </c>
      <c r="B13" s="60" t="s">
        <v>62</v>
      </c>
      <c r="C13" s="61"/>
      <c r="D13" s="50">
        <v>28635</v>
      </c>
      <c r="E13" s="50">
        <v>14673.31</v>
      </c>
      <c r="F13" s="51">
        <v>51.24</v>
      </c>
      <c r="G13" s="52" t="s">
        <v>72</v>
      </c>
      <c r="H13" s="52" t="s">
        <v>64</v>
      </c>
    </row>
    <row r="14" spans="1:8" x14ac:dyDescent="0.25">
      <c r="A14" s="46" t="s">
        <v>61</v>
      </c>
      <c r="B14" s="60" t="s">
        <v>62</v>
      </c>
      <c r="C14" s="61"/>
      <c r="D14" s="50">
        <v>28733.85</v>
      </c>
      <c r="E14" s="50">
        <v>28097.88</v>
      </c>
      <c r="F14" s="51">
        <v>97.79</v>
      </c>
      <c r="G14" s="52" t="s">
        <v>73</v>
      </c>
      <c r="H14" s="52" t="s">
        <v>64</v>
      </c>
    </row>
    <row r="15" spans="1:8" x14ac:dyDescent="0.25">
      <c r="A15" s="46" t="s">
        <v>61</v>
      </c>
      <c r="B15" s="60" t="s">
        <v>62</v>
      </c>
      <c r="C15" s="61"/>
      <c r="D15" s="50">
        <v>28733.85</v>
      </c>
      <c r="E15" s="50">
        <v>19084.93</v>
      </c>
      <c r="F15" s="51">
        <v>66.42</v>
      </c>
      <c r="G15" s="52" t="s">
        <v>74</v>
      </c>
      <c r="H15" s="52" t="s">
        <v>64</v>
      </c>
    </row>
    <row r="16" spans="1:8" x14ac:dyDescent="0.25">
      <c r="A16" s="46" t="s">
        <v>61</v>
      </c>
      <c r="B16" s="60" t="s">
        <v>62</v>
      </c>
      <c r="C16" s="61"/>
      <c r="D16" s="50">
        <v>28733.85</v>
      </c>
      <c r="E16" s="50">
        <v>48858.26</v>
      </c>
      <c r="F16" s="51">
        <v>170.04</v>
      </c>
      <c r="G16" s="52" t="s">
        <v>75</v>
      </c>
      <c r="H16" s="52" t="s">
        <v>64</v>
      </c>
    </row>
    <row r="17" spans="1:8" x14ac:dyDescent="0.25">
      <c r="A17" s="62" t="s">
        <v>76</v>
      </c>
      <c r="B17" s="63"/>
      <c r="C17" s="64"/>
      <c r="D17" s="53">
        <v>333334.65999999997</v>
      </c>
      <c r="E17" s="53">
        <v>270414.42</v>
      </c>
      <c r="F17" s="54">
        <v>81.12</v>
      </c>
      <c r="G17" s="52" t="s">
        <v>58</v>
      </c>
      <c r="H17" s="52" t="s">
        <v>58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Кирова, д. 3</vt:lpstr>
      <vt:lpstr>Работы 2019</vt:lpstr>
      <vt:lpstr>Справка</vt:lpstr>
      <vt:lpstr>'Кирова, д. 3'!Область_печати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2019-01-31T03:27:14Z</cp:lastPrinted>
  <dcterms:created xsi:type="dcterms:W3CDTF">2016-03-18T02:51:51Z</dcterms:created>
  <dcterms:modified xsi:type="dcterms:W3CDTF">2020-03-18T04:02:00Z</dcterms:modified>
</cp:coreProperties>
</file>