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Лист1!$A$1:$E$73</definedName>
  </definedNames>
  <calcPr calcId="124519" calcMode="manual"/>
</workbook>
</file>

<file path=xl/calcChain.xml><?xml version="1.0" encoding="utf-8"?>
<calcChain xmlns="http://schemas.openxmlformats.org/spreadsheetml/2006/main">
  <c r="C72" i="1"/>
  <c r="C71"/>
  <c r="C11"/>
  <c r="C8"/>
  <c r="C73" s="1"/>
  <c r="C64"/>
  <c r="C63"/>
  <c r="C60"/>
  <c r="C57"/>
  <c r="C55"/>
  <c r="C40"/>
  <c r="C29"/>
  <c r="C22"/>
  <c r="C19"/>
  <c r="C16"/>
  <c r="C13"/>
  <c r="C10"/>
  <c r="C9" s="1"/>
  <c r="B52"/>
  <c r="B53"/>
  <c r="B54"/>
  <c r="B55"/>
  <c r="B57"/>
  <c r="C69"/>
  <c r="C68" s="1"/>
  <c r="C70" l="1"/>
  <c r="B69"/>
  <c r="B64"/>
  <c r="B63"/>
  <c r="B60"/>
  <c r="B40"/>
  <c r="B19" l="1"/>
  <c r="B16"/>
  <c r="B13"/>
  <c r="B70" l="1"/>
</calcChain>
</file>

<file path=xl/sharedStrings.xml><?xml version="1.0" encoding="utf-8"?>
<sst xmlns="http://schemas.openxmlformats.org/spreadsheetml/2006/main" count="218" uniqueCount="102">
  <si>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</si>
  <si>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</si>
  <si>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</si>
  <si>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</si>
  <si>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</si>
  <si>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</si>
  <si>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</si>
  <si>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</si>
  <si>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</si>
  <si>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</si>
  <si>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</si>
  <si>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</si>
  <si>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</si>
  <si>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</si>
  <si>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</si>
  <si>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</si>
  <si>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</si>
  <si>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</si>
  <si>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</si>
  <si>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</si>
  <si>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</si>
  <si>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</si>
  <si>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</si>
  <si>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</si>
  <si>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</si>
  <si>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</si>
  <si>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</si>
  <si>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Адрес: ул. Баргузинская, д. 41А</t>
  </si>
  <si>
    <t>подъезд</t>
  </si>
  <si>
    <t>1 дом</t>
  </si>
  <si>
    <t>раз</t>
  </si>
  <si>
    <t>осмотр подвала</t>
  </si>
  <si>
    <t>1 стояк</t>
  </si>
  <si>
    <t>Закрытие и открытие стояков</t>
  </si>
  <si>
    <t>Кол-во</t>
  </si>
  <si>
    <t>Ед.изм</t>
  </si>
  <si>
    <t>Сумма</t>
  </si>
  <si>
    <t>Наименование работ</t>
  </si>
  <si>
    <t>Доходы по дому:</t>
  </si>
  <si>
    <t>15. Прочая работа (услуга)</t>
  </si>
  <si>
    <t>Расходы по снятию показаний с ИПУ по электроэнергии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</si>
  <si>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</si>
  <si>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</si>
  <si>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</si>
  <si>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</si>
  <si>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</si>
  <si>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 xml:space="preserve">Всего доходов на дому за 2019 г. 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</si>
  <si>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</si>
  <si>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</si>
  <si>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</si>
  <si>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</si>
  <si>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</si>
  <si>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</si>
  <si>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</si>
  <si>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</si>
  <si>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</t>
  </si>
  <si>
    <t>Гор. вода потр.при содер.общего имущ-ва  в МКД 3,4</t>
  </si>
  <si>
    <t>Замена электрической лампы накаливания</t>
  </si>
  <si>
    <t>шт.</t>
  </si>
  <si>
    <t>Замена электровыключателей</t>
  </si>
  <si>
    <t>Навеска замка (крабовый)</t>
  </si>
  <si>
    <t>Организация мест накоп.ртуть сод-х ламп 3,4 кв. 20</t>
  </si>
  <si>
    <t>Осмотр сантех. оборудования</t>
  </si>
  <si>
    <t>Перезапуск (удаление воздуха) стояков отопления</t>
  </si>
  <si>
    <t>Регулировка теплоносителя</t>
  </si>
  <si>
    <t>Ремонт водоподогревателя</t>
  </si>
  <si>
    <t>Ремонт задвижек до 150 мм без снятия</t>
  </si>
  <si>
    <t>Ремонт крыльца</t>
  </si>
  <si>
    <t>Ремонт шиферной кровли</t>
  </si>
  <si>
    <t>Смена вентиля до 20 мм</t>
  </si>
  <si>
    <t>Смена врезки/сборки (с применением сварочных работ</t>
  </si>
  <si>
    <t>Смена стекл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</si>
  <si>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</si>
  <si>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</si>
  <si>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</si>
  <si>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</si>
  <si>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</si>
  <si>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</si>
  <si>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</si>
  <si>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</si>
  <si>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</si>
  <si>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</si>
  <si>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почтовых ящиков 4х секционных</t>
  </si>
  <si>
    <t>Установка пружины</t>
  </si>
  <si>
    <t>Утепление вентпродухов изовером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</si>
  <si>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</si>
  <si>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</si>
  <si>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</si>
  <si>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ремонт подъезда № 1</t>
  </si>
  <si>
    <t>ремонт подъездов( тамбуров)1,2</t>
  </si>
  <si>
    <t>частичная замена розлива отопления</t>
  </si>
  <si>
    <t>розлив</t>
  </si>
  <si>
    <t>Управление жилым фондом 1,2 кв. 2019г. К=0,6;0,8;0,85;0,9;1</t>
  </si>
  <si>
    <t>Управление жилым фондом 3,4 кв. 2019г. К=0,6;0,8;0,85;0,9;1</t>
  </si>
  <si>
    <t>Гор. вода потр.при содер.общего имущ-ва  в МКД 1,2 кв.2019</t>
  </si>
  <si>
    <t>Гор. вода потр.при содер.общего имущ-ва  в МКД 3,4 кв.2019</t>
  </si>
  <si>
    <t>Хол.вода потр.при содер.общ.имущ. в МКД 1,2 кв.2019</t>
  </si>
  <si>
    <t>Хол.вода потр.при содер.общ.имущ. в МКД 3,4 кв.2019</t>
  </si>
  <si>
    <t>Тех.обслуживание ГО к=0,6;0,8;0,85;0,9;1 (1,2 кв.2019)</t>
  </si>
  <si>
    <t>Тех.обслуживание ГО К=0,6;0,8;0,85;0,9;1 (3,4 кв.2019)</t>
  </si>
  <si>
    <t>Организация мест накоп.ртуть сод-х ламп 3,4 кв. 2019</t>
  </si>
  <si>
    <t>руб.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</si>
</sst>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71">
    <xf numFmtId="0" fontId="0" fillId="0" borderId="0" xfId="0"/>
    <xf numFmtId="0" fontId="2" fillId="3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43" fontId="8" fillId="3" borderId="2" xfId="2" applyFont="1" applyFill="1" applyBorder="1" applyAlignment="1">
      <alignment vertical="center" wrapText="1"/>
    </xf>
    <xf numFmtId="43" fontId="3" fillId="3" borderId="2" xfId="2" applyFont="1" applyFill="1" applyBorder="1" applyAlignment="1">
      <alignment vertical="center"/>
    </xf>
    <xf numFmtId="0" fontId="8" fillId="3" borderId="2" xfId="0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3" fontId="7" fillId="3" borderId="2" xfId="2" applyFont="1" applyFill="1" applyBorder="1" applyAlignment="1">
      <alignment vertical="center" wrapText="1"/>
    </xf>
    <xf numFmtId="43" fontId="3" fillId="3" borderId="2" xfId="2" applyFont="1" applyFill="1" applyBorder="1" applyAlignment="1">
      <alignment vertical="center" wrapText="1"/>
    </xf>
    <xf numFmtId="2" fontId="2" fillId="3" borderId="0" xfId="0" applyNumberFormat="1" applyFont="1" applyFill="1" applyAlignment="1">
      <alignment horizontal="center" wrapText="1"/>
    </xf>
    <xf numFmtId="0" fontId="0" fillId="3" borderId="3" xfId="0" applyFill="1" applyBorder="1"/>
    <xf numFmtId="0" fontId="0" fillId="3" borderId="0" xfId="0" applyFill="1"/>
    <xf numFmtId="164" fontId="5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3" fillId="3" borderId="2" xfId="2" applyFont="1" applyFill="1" applyBorder="1" applyAlignment="1"/>
    <xf numFmtId="164" fontId="2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164" fontId="10" fillId="3" borderId="2" xfId="0" applyNumberFormat="1" applyFont="1" applyFill="1" applyBorder="1" applyAlignment="1">
      <alignment horizontal="center" vertical="center"/>
    </xf>
    <xf numFmtId="43" fontId="5" fillId="3" borderId="2" xfId="2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164" fontId="3" fillId="3" borderId="2" xfId="2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43" fontId="2" fillId="3" borderId="0" xfId="2" applyFont="1" applyFill="1" applyBorder="1" applyAlignment="1"/>
    <xf numFmtId="0" fontId="3" fillId="3" borderId="0" xfId="0" applyFont="1" applyFill="1" applyBorder="1" applyAlignment="1">
      <alignment horizontal="left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43" fontId="3" fillId="3" borderId="0" xfId="2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43" fontId="5" fillId="3" borderId="0" xfId="2" applyFont="1" applyFill="1" applyBorder="1" applyAlignment="1">
      <alignment vertical="center" wrapText="1"/>
    </xf>
    <xf numFmtId="164" fontId="3" fillId="3" borderId="0" xfId="2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43" fontId="2" fillId="3" borderId="0" xfId="2" applyFont="1" applyFill="1" applyAlignment="1">
      <alignment vertical="center" wrapText="1"/>
    </xf>
    <xf numFmtId="0" fontId="7" fillId="3" borderId="2" xfId="1" applyFont="1" applyFill="1" applyBorder="1" applyAlignment="1">
      <alignment horizontal="left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43" fontId="3" fillId="3" borderId="2" xfId="0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43" fontId="9" fillId="3" borderId="2" xfId="2" applyFont="1" applyFill="1" applyBorder="1" applyAlignment="1" applyProtection="1">
      <alignment horizontal="center" vertical="center" wrapText="1"/>
    </xf>
    <xf numFmtId="43" fontId="8" fillId="3" borderId="2" xfId="2" applyFont="1" applyFill="1" applyBorder="1" applyAlignment="1">
      <alignment horizontal="center" vertical="center" wrapText="1"/>
    </xf>
    <xf numFmtId="43" fontId="7" fillId="3" borderId="2" xfId="2" applyFont="1" applyFill="1" applyBorder="1" applyAlignment="1">
      <alignment horizontal="center" vertical="center" wrapText="1"/>
    </xf>
    <xf numFmtId="43" fontId="2" fillId="3" borderId="2" xfId="2" applyFont="1" applyFill="1" applyBorder="1" applyAlignment="1">
      <alignment horizontal="center" vertical="center" wrapText="1"/>
    </xf>
    <xf numFmtId="43" fontId="5" fillId="3" borderId="2" xfId="2" applyFont="1" applyFill="1" applyBorder="1" applyAlignment="1">
      <alignment horizontal="center" vertical="center" wrapText="1"/>
    </xf>
    <xf numFmtId="43" fontId="2" fillId="3" borderId="2" xfId="2" applyFont="1" applyFill="1" applyBorder="1" applyAlignment="1">
      <alignment horizontal="center"/>
    </xf>
    <xf numFmtId="43" fontId="2" fillId="3" borderId="2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3" fontId="5" fillId="3" borderId="2" xfId="2" applyFont="1" applyFill="1" applyBorder="1" applyAlignment="1">
      <alignment horizontal="center" vertical="center"/>
    </xf>
    <xf numFmtId="43" fontId="2" fillId="3" borderId="0" xfId="2" applyFont="1" applyFill="1" applyBorder="1" applyAlignment="1">
      <alignment horizontal="center"/>
    </xf>
    <xf numFmtId="43" fontId="2" fillId="3" borderId="0" xfId="2" applyFont="1" applyFill="1" applyBorder="1" applyAlignment="1">
      <alignment horizontal="center" vertical="center" wrapText="1"/>
    </xf>
    <xf numFmtId="43" fontId="5" fillId="3" borderId="0" xfId="2" applyFont="1" applyFill="1" applyBorder="1" applyAlignment="1">
      <alignment horizontal="center" vertical="center" wrapText="1"/>
    </xf>
    <xf numFmtId="43" fontId="3" fillId="3" borderId="0" xfId="2" applyFont="1" applyFill="1" applyBorder="1" applyAlignment="1">
      <alignment horizontal="center" vertical="center" wrapText="1"/>
    </xf>
    <xf numFmtId="43" fontId="2" fillId="3" borderId="0" xfId="2" applyFont="1" applyFill="1" applyAlignment="1">
      <alignment horizontal="center" vertical="center" wrapText="1"/>
    </xf>
    <xf numFmtId="0" fontId="0" fillId="0" borderId="0" xfId="0"/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4" borderId="3" xfId="0" applyFill="1" applyBorder="1"/>
    <xf numFmtId="0" fontId="0" fillId="4" borderId="0" xfId="0" applyFill="1"/>
    <xf numFmtId="0" fontId="6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3" fontId="2" fillId="3" borderId="2" xfId="2" applyFont="1" applyFill="1" applyBorder="1" applyAlignment="1">
      <alignment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43" fontId="7" fillId="3" borderId="2" xfId="2" applyFont="1" applyFill="1" applyBorder="1" applyAlignment="1" applyProtection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topLeftCell="A55" workbookViewId="0">
      <selection activeCell="D70" sqref="D70:D73"/>
    </sheetView>
  </sheetViews>
  <sheetFormatPr defaultRowHeight="15" outlineLevelRow="2"/>
  <cols>
    <col min="1" max="1" width="59.5703125" style="36" customWidth="1"/>
    <col min="2" max="2" width="15.5703125" style="37" hidden="1" customWidth="1"/>
    <col min="3" max="3" width="17.42578125" style="38" customWidth="1"/>
    <col min="4" max="4" width="9.28515625" style="58" customWidth="1"/>
    <col min="5" max="5" width="14.42578125" style="58" customWidth="1"/>
    <col min="6" max="6" width="17.28515625" style="1" customWidth="1"/>
    <col min="7" max="16384" width="9.140625" style="1"/>
  </cols>
  <sheetData>
    <row r="1" spans="1:6" ht="46.5" customHeight="1">
      <c r="A1" s="64" t="s">
        <v>7</v>
      </c>
      <c r="B1" s="64"/>
      <c r="C1" s="64"/>
      <c r="D1" s="64"/>
      <c r="E1" s="64"/>
    </row>
    <row r="2" spans="1:6" ht="17.25" customHeight="1">
      <c r="A2" s="2" t="s">
        <v>27</v>
      </c>
      <c r="B2" s="3" t="s">
        <v>6</v>
      </c>
      <c r="C2" s="66" t="s">
        <v>41</v>
      </c>
      <c r="D2" s="66"/>
      <c r="E2" s="66"/>
    </row>
    <row r="3" spans="1:6" ht="57">
      <c r="A3" s="4" t="s">
        <v>3</v>
      </c>
      <c r="B3" s="5" t="s">
        <v>0</v>
      </c>
      <c r="C3" s="6" t="s">
        <v>21</v>
      </c>
      <c r="D3" s="45" t="s">
        <v>1</v>
      </c>
      <c r="E3" s="46" t="s">
        <v>2</v>
      </c>
    </row>
    <row r="4" spans="1:6">
      <c r="A4" s="4" t="s">
        <v>42</v>
      </c>
      <c r="B4" s="5"/>
      <c r="C4" s="7">
        <v>253138.72</v>
      </c>
      <c r="D4" s="70" t="s">
        <v>101</v>
      </c>
      <c r="E4" s="46"/>
    </row>
    <row r="5" spans="1:6">
      <c r="A5" s="67" t="s">
        <v>38</v>
      </c>
      <c r="B5" s="68"/>
      <c r="C5" s="68"/>
      <c r="D5" s="68"/>
      <c r="E5" s="69"/>
    </row>
    <row r="6" spans="1:6" ht="18" customHeight="1">
      <c r="A6" s="4" t="s">
        <v>43</v>
      </c>
      <c r="B6" s="5"/>
      <c r="C6" s="6">
        <v>390880.63</v>
      </c>
      <c r="D6" s="70" t="s">
        <v>101</v>
      </c>
      <c r="E6" s="46"/>
    </row>
    <row r="7" spans="1:6" ht="16.5" customHeight="1">
      <c r="A7" s="4" t="s">
        <v>44</v>
      </c>
      <c r="B7" s="5"/>
      <c r="C7" s="6">
        <v>382907.61</v>
      </c>
      <c r="D7" s="70" t="s">
        <v>101</v>
      </c>
      <c r="E7" s="46"/>
    </row>
    <row r="8" spans="1:6">
      <c r="A8" s="4" t="s">
        <v>45</v>
      </c>
      <c r="B8" s="5"/>
      <c r="C8" s="6">
        <f>C7-C6</f>
        <v>-7973.0200000000186</v>
      </c>
      <c r="D8" s="70" t="s">
        <v>101</v>
      </c>
      <c r="E8" s="46"/>
    </row>
    <row r="9" spans="1:6">
      <c r="A9" s="4" t="s">
        <v>8</v>
      </c>
      <c r="B9" s="5"/>
      <c r="C9" s="6">
        <f>C10</f>
        <v>6771.84</v>
      </c>
      <c r="D9" s="70" t="s">
        <v>101</v>
      </c>
      <c r="E9" s="46"/>
    </row>
    <row r="10" spans="1:6">
      <c r="A10" s="39" t="s">
        <v>9</v>
      </c>
      <c r="B10" s="40"/>
      <c r="C10" s="10">
        <f>300*12+264.32*12</f>
        <v>6771.84</v>
      </c>
      <c r="D10" s="70" t="s">
        <v>101</v>
      </c>
      <c r="E10" s="47"/>
    </row>
    <row r="11" spans="1:6">
      <c r="A11" s="8" t="s">
        <v>46</v>
      </c>
      <c r="B11" s="9"/>
      <c r="C11" s="6">
        <f>C6+C9</f>
        <v>397652.47000000003</v>
      </c>
      <c r="D11" s="70" t="s">
        <v>101</v>
      </c>
      <c r="E11" s="47"/>
    </row>
    <row r="12" spans="1:6">
      <c r="A12" s="65" t="s">
        <v>10</v>
      </c>
      <c r="B12" s="65"/>
      <c r="C12" s="65"/>
      <c r="D12" s="65"/>
      <c r="E12" s="65"/>
    </row>
    <row r="13" spans="1:6" ht="29.25" thickBot="1">
      <c r="A13" s="2" t="s">
        <v>12</v>
      </c>
      <c r="B13" s="3" t="e">
        <f>#REF!</f>
        <v>#REF!</v>
      </c>
      <c r="C13" s="11">
        <f>C14+C15</f>
        <v>58685.440000000002</v>
      </c>
      <c r="D13" s="48"/>
      <c r="E13" s="48"/>
      <c r="F13" s="12"/>
    </row>
    <row r="14" spans="1:6" s="59" customFormat="1" ht="15.75" thickBot="1">
      <c r="A14" s="61" t="s">
        <v>92</v>
      </c>
      <c r="B14" s="61"/>
      <c r="C14" s="61">
        <v>28619.62</v>
      </c>
      <c r="D14" s="61" t="s">
        <v>4</v>
      </c>
      <c r="E14" s="61">
        <v>7611.6</v>
      </c>
    </row>
    <row r="15" spans="1:6" s="59" customFormat="1" ht="15.75" thickBot="1">
      <c r="A15" s="61" t="s">
        <v>93</v>
      </c>
      <c r="B15" s="61"/>
      <c r="C15" s="61">
        <v>30065.82</v>
      </c>
      <c r="D15" s="61" t="s">
        <v>4</v>
      </c>
      <c r="E15" s="61">
        <v>7611.6</v>
      </c>
    </row>
    <row r="16" spans="1:6" ht="30.75" customHeight="1" thickBot="1">
      <c r="A16" s="2" t="s">
        <v>13</v>
      </c>
      <c r="B16" s="3" t="e">
        <f>#REF!</f>
        <v>#REF!</v>
      </c>
      <c r="C16" s="11">
        <f>C17+C18</f>
        <v>19281.3</v>
      </c>
      <c r="D16" s="48"/>
      <c r="E16" s="48"/>
    </row>
    <row r="17" spans="1:7" s="59" customFormat="1" ht="15.75" thickBot="1">
      <c r="A17" s="61" t="s">
        <v>76</v>
      </c>
      <c r="B17" s="61"/>
      <c r="C17" s="61">
        <v>9278.4599999999991</v>
      </c>
      <c r="D17" s="61" t="s">
        <v>4</v>
      </c>
      <c r="E17" s="61">
        <v>5835.52</v>
      </c>
    </row>
    <row r="18" spans="1:7" s="59" customFormat="1" ht="15.75" thickBot="1">
      <c r="A18" s="61" t="s">
        <v>77</v>
      </c>
      <c r="B18" s="61"/>
      <c r="C18" s="61">
        <v>10002.84</v>
      </c>
      <c r="D18" s="61" t="s">
        <v>4</v>
      </c>
      <c r="E18" s="61">
        <v>6025.8</v>
      </c>
    </row>
    <row r="19" spans="1:7" ht="29.25" thickBot="1">
      <c r="A19" s="2" t="s">
        <v>14</v>
      </c>
      <c r="B19" s="15" t="e">
        <f>#REF!+#REF!</f>
        <v>#REF!</v>
      </c>
      <c r="C19" s="11">
        <f>C20+C21</f>
        <v>37079</v>
      </c>
      <c r="D19" s="49"/>
      <c r="E19" s="48"/>
    </row>
    <row r="20" spans="1:7" s="59" customFormat="1" ht="15.75" thickBot="1">
      <c r="A20" s="61" t="s">
        <v>51</v>
      </c>
      <c r="B20" s="61"/>
      <c r="C20" s="61">
        <v>18751.38</v>
      </c>
      <c r="D20" s="61" t="s">
        <v>11</v>
      </c>
      <c r="E20" s="61">
        <v>354</v>
      </c>
    </row>
    <row r="21" spans="1:7" s="59" customFormat="1" ht="15.75" thickBot="1">
      <c r="A21" s="61" t="s">
        <v>52</v>
      </c>
      <c r="B21" s="61"/>
      <c r="C21" s="61">
        <v>18327.62</v>
      </c>
      <c r="D21" s="61" t="s">
        <v>11</v>
      </c>
      <c r="E21" s="61">
        <v>346</v>
      </c>
    </row>
    <row r="22" spans="1:7" ht="43.5" thickBot="1">
      <c r="A22" s="2" t="s">
        <v>15</v>
      </c>
      <c r="B22" s="3"/>
      <c r="C22" s="11">
        <f>SUM(C23:C28)</f>
        <v>13168.05</v>
      </c>
      <c r="D22" s="48"/>
      <c r="E22" s="48"/>
    </row>
    <row r="23" spans="1:7" s="59" customFormat="1" ht="15.75" thickBot="1">
      <c r="A23" s="61" t="s">
        <v>94</v>
      </c>
      <c r="B23" s="61"/>
      <c r="C23" s="61">
        <v>685.04</v>
      </c>
      <c r="D23" s="61" t="s">
        <v>4</v>
      </c>
      <c r="E23" s="61">
        <v>7611.6</v>
      </c>
    </row>
    <row r="24" spans="1:7" s="59" customFormat="1" ht="15.75" thickBot="1">
      <c r="A24" s="61" t="s">
        <v>95</v>
      </c>
      <c r="B24" s="61"/>
      <c r="C24" s="61">
        <v>685.04</v>
      </c>
      <c r="D24" s="61" t="s">
        <v>4</v>
      </c>
      <c r="E24" s="61">
        <v>7611.6</v>
      </c>
    </row>
    <row r="25" spans="1:7" s="59" customFormat="1" ht="15.75" thickBot="1">
      <c r="A25" s="61" t="s">
        <v>96</v>
      </c>
      <c r="B25" s="61"/>
      <c r="C25" s="61">
        <v>608.92999999999995</v>
      </c>
      <c r="D25" s="61" t="s">
        <v>4</v>
      </c>
      <c r="E25" s="61">
        <v>7611.6</v>
      </c>
    </row>
    <row r="26" spans="1:7" s="59" customFormat="1" ht="15.75" thickBot="1">
      <c r="A26" s="61" t="s">
        <v>97</v>
      </c>
      <c r="B26" s="61"/>
      <c r="C26" s="61">
        <v>685.04</v>
      </c>
      <c r="D26" s="61" t="s">
        <v>4</v>
      </c>
      <c r="E26" s="61">
        <v>7611.6</v>
      </c>
    </row>
    <row r="27" spans="1:7" s="59" customFormat="1" ht="15.75" thickBot="1">
      <c r="A27" s="61" t="s">
        <v>87</v>
      </c>
      <c r="B27" s="61"/>
      <c r="C27" s="61">
        <v>5252</v>
      </c>
      <c r="D27" s="61" t="s">
        <v>4</v>
      </c>
      <c r="E27" s="61">
        <v>7611.6</v>
      </c>
    </row>
    <row r="28" spans="1:7" s="14" customFormat="1" ht="15.75" thickBot="1">
      <c r="A28" s="13" t="s">
        <v>87</v>
      </c>
      <c r="B28" s="13"/>
      <c r="C28" s="13">
        <v>5252</v>
      </c>
      <c r="D28" s="13" t="s">
        <v>4</v>
      </c>
      <c r="E28" s="13">
        <v>7611.6</v>
      </c>
    </row>
    <row r="29" spans="1:7" ht="43.5" outlineLevel="1" thickBot="1">
      <c r="A29" s="2" t="s">
        <v>16</v>
      </c>
      <c r="B29" s="16"/>
      <c r="C29" s="17">
        <f>SUM(C30:C39)</f>
        <v>87438.76</v>
      </c>
      <c r="D29" s="50"/>
      <c r="E29" s="50"/>
      <c r="F29" s="12"/>
      <c r="G29" s="12"/>
    </row>
    <row r="30" spans="1:7" s="59" customFormat="1" ht="15.75" thickBot="1">
      <c r="A30" s="61" t="s">
        <v>57</v>
      </c>
      <c r="B30" s="61"/>
      <c r="C30" s="61">
        <v>79.400000000000006</v>
      </c>
      <c r="D30" s="61" t="s">
        <v>58</v>
      </c>
      <c r="E30" s="61">
        <v>1</v>
      </c>
    </row>
    <row r="31" spans="1:7" s="59" customFormat="1" ht="15.75" thickBot="1">
      <c r="A31" s="61" t="s">
        <v>59</v>
      </c>
      <c r="B31" s="61"/>
      <c r="C31" s="61">
        <v>186.91</v>
      </c>
      <c r="D31" s="61" t="s">
        <v>58</v>
      </c>
      <c r="E31" s="61">
        <v>1</v>
      </c>
    </row>
    <row r="32" spans="1:7" s="59" customFormat="1" ht="15.75" thickBot="1">
      <c r="A32" s="61" t="s">
        <v>60</v>
      </c>
      <c r="B32" s="61"/>
      <c r="C32" s="61">
        <v>333.38</v>
      </c>
      <c r="D32" s="61" t="s">
        <v>58</v>
      </c>
      <c r="E32" s="61">
        <v>1</v>
      </c>
    </row>
    <row r="33" spans="1:5" s="59" customFormat="1" ht="15.75" thickBot="1">
      <c r="A33" s="61" t="s">
        <v>67</v>
      </c>
      <c r="B33" s="61"/>
      <c r="C33" s="61">
        <v>4759.17</v>
      </c>
      <c r="D33" s="61" t="s">
        <v>58</v>
      </c>
      <c r="E33" s="61">
        <v>1</v>
      </c>
    </row>
    <row r="34" spans="1:5" s="59" customFormat="1" ht="15.75" thickBot="1">
      <c r="A34" s="61" t="s">
        <v>68</v>
      </c>
      <c r="B34" s="61"/>
      <c r="C34" s="61">
        <v>249.12</v>
      </c>
      <c r="D34" s="61" t="s">
        <v>4</v>
      </c>
      <c r="E34" s="61">
        <v>2</v>
      </c>
    </row>
    <row r="35" spans="1:5" s="59" customFormat="1" ht="15.75" thickBot="1">
      <c r="A35" s="61" t="s">
        <v>71</v>
      </c>
      <c r="B35" s="61"/>
      <c r="C35" s="61">
        <v>595.54</v>
      </c>
      <c r="D35" s="61" t="s">
        <v>4</v>
      </c>
      <c r="E35" s="61">
        <v>0.8</v>
      </c>
    </row>
    <row r="36" spans="1:5" s="59" customFormat="1" ht="15.75" thickBot="1">
      <c r="A36" s="61" t="s">
        <v>82</v>
      </c>
      <c r="B36" s="61"/>
      <c r="C36" s="61">
        <v>8432.64</v>
      </c>
      <c r="D36" s="61" t="s">
        <v>58</v>
      </c>
      <c r="E36" s="61">
        <v>4</v>
      </c>
    </row>
    <row r="37" spans="1:5" s="59" customFormat="1" ht="15.75" thickBot="1">
      <c r="A37" s="61" t="s">
        <v>83</v>
      </c>
      <c r="B37" s="61"/>
      <c r="C37" s="61">
        <v>420.6</v>
      </c>
      <c r="D37" s="61" t="s">
        <v>58</v>
      </c>
      <c r="E37" s="61">
        <v>1</v>
      </c>
    </row>
    <row r="38" spans="1:5" s="59" customFormat="1" ht="15.75" thickBot="1">
      <c r="A38" s="61" t="s">
        <v>88</v>
      </c>
      <c r="B38" s="61"/>
      <c r="C38" s="61">
        <v>63392</v>
      </c>
      <c r="D38" s="61" t="s">
        <v>28</v>
      </c>
      <c r="E38" s="61">
        <v>1</v>
      </c>
    </row>
    <row r="39" spans="1:5" s="59" customFormat="1" ht="15.75" thickBot="1">
      <c r="A39" s="61" t="s">
        <v>89</v>
      </c>
      <c r="B39" s="61"/>
      <c r="C39" s="61">
        <v>8990</v>
      </c>
      <c r="D39" s="61" t="s">
        <v>29</v>
      </c>
      <c r="E39" s="61">
        <v>1</v>
      </c>
    </row>
    <row r="40" spans="1:5" s="19" customFormat="1" ht="57.75" outlineLevel="2" thickBot="1">
      <c r="A40" s="2" t="s">
        <v>17</v>
      </c>
      <c r="B40" s="18" t="e">
        <f>SUM(#REF!)</f>
        <v>#REF!</v>
      </c>
      <c r="C40" s="7">
        <f>SUM(C41:C51)</f>
        <v>73673.03</v>
      </c>
      <c r="D40" s="51"/>
      <c r="E40" s="51"/>
    </row>
    <row r="41" spans="1:5" s="59" customFormat="1" ht="15.75" thickBot="1">
      <c r="A41" s="61" t="s">
        <v>53</v>
      </c>
      <c r="B41" s="61"/>
      <c r="C41" s="61">
        <v>4845.3</v>
      </c>
      <c r="D41" s="61" t="s">
        <v>54</v>
      </c>
      <c r="E41" s="61">
        <v>10</v>
      </c>
    </row>
    <row r="42" spans="1:5" s="59" customFormat="1" ht="15.75" thickBot="1">
      <c r="A42" s="61" t="s">
        <v>33</v>
      </c>
      <c r="B42" s="61"/>
      <c r="C42" s="61">
        <v>2428.08</v>
      </c>
      <c r="D42" s="61" t="s">
        <v>32</v>
      </c>
      <c r="E42" s="61">
        <v>3</v>
      </c>
    </row>
    <row r="43" spans="1:5" s="59" customFormat="1" ht="15.75" thickBot="1">
      <c r="A43" s="61" t="s">
        <v>62</v>
      </c>
      <c r="B43" s="61"/>
      <c r="C43" s="61">
        <v>199.29</v>
      </c>
      <c r="D43" s="61" t="s">
        <v>58</v>
      </c>
      <c r="E43" s="61">
        <v>1</v>
      </c>
    </row>
    <row r="44" spans="1:5" s="59" customFormat="1" ht="15.75" thickBot="1">
      <c r="A44" s="61" t="s">
        <v>63</v>
      </c>
      <c r="B44" s="61"/>
      <c r="C44" s="61">
        <v>795.15</v>
      </c>
      <c r="D44" s="61" t="s">
        <v>58</v>
      </c>
      <c r="E44" s="61">
        <v>3</v>
      </c>
    </row>
    <row r="45" spans="1:5" s="59" customFormat="1" ht="15.75" thickBot="1">
      <c r="A45" s="61" t="s">
        <v>64</v>
      </c>
      <c r="B45" s="61"/>
      <c r="C45" s="61">
        <v>546.42999999999995</v>
      </c>
      <c r="D45" s="61" t="s">
        <v>58</v>
      </c>
      <c r="E45" s="61">
        <v>1</v>
      </c>
    </row>
    <row r="46" spans="1:5" s="59" customFormat="1" ht="15.75" thickBot="1">
      <c r="A46" s="61" t="s">
        <v>65</v>
      </c>
      <c r="B46" s="61"/>
      <c r="C46" s="61">
        <v>3658.45</v>
      </c>
      <c r="D46" s="61" t="s">
        <v>58</v>
      </c>
      <c r="E46" s="61">
        <v>1</v>
      </c>
    </row>
    <row r="47" spans="1:5" s="59" customFormat="1" ht="15.75" thickBot="1">
      <c r="A47" s="61" t="s">
        <v>66</v>
      </c>
      <c r="B47" s="61"/>
      <c r="C47" s="61">
        <v>1977.54</v>
      </c>
      <c r="D47" s="61" t="s">
        <v>58</v>
      </c>
      <c r="E47" s="61">
        <v>1</v>
      </c>
    </row>
    <row r="48" spans="1:5" s="59" customFormat="1" ht="15.75" thickBot="1">
      <c r="A48" s="61" t="s">
        <v>69</v>
      </c>
      <c r="B48" s="61"/>
      <c r="C48" s="61">
        <v>2439.96</v>
      </c>
      <c r="D48" s="61" t="s">
        <v>58</v>
      </c>
      <c r="E48" s="61">
        <v>4</v>
      </c>
    </row>
    <row r="49" spans="1:5" s="59" customFormat="1" ht="15.75" thickBot="1">
      <c r="A49" s="61" t="s">
        <v>70</v>
      </c>
      <c r="B49" s="61"/>
      <c r="C49" s="61">
        <v>46134.55</v>
      </c>
      <c r="D49" s="61" t="s">
        <v>58</v>
      </c>
      <c r="E49" s="61">
        <v>23</v>
      </c>
    </row>
    <row r="50" spans="1:5" s="59" customFormat="1" ht="15.75" thickBot="1">
      <c r="A50" s="61" t="s">
        <v>31</v>
      </c>
      <c r="B50" s="61"/>
      <c r="C50" s="61">
        <v>540.28</v>
      </c>
      <c r="D50" s="61" t="s">
        <v>30</v>
      </c>
      <c r="E50" s="61">
        <v>2</v>
      </c>
    </row>
    <row r="51" spans="1:5" s="59" customFormat="1" ht="15.75" thickBot="1">
      <c r="A51" s="61" t="s">
        <v>90</v>
      </c>
      <c r="B51" s="61"/>
      <c r="C51" s="61">
        <v>10108</v>
      </c>
      <c r="D51" s="61" t="s">
        <v>91</v>
      </c>
      <c r="E51" s="61">
        <v>1</v>
      </c>
    </row>
    <row r="52" spans="1:5" s="19" customFormat="1" ht="28.5" outlineLevel="2">
      <c r="A52" s="2" t="s">
        <v>22</v>
      </c>
      <c r="B52" s="18" t="e">
        <f>#REF!+#REF!</f>
        <v>#REF!</v>
      </c>
      <c r="C52" s="7">
        <v>0</v>
      </c>
      <c r="D52" s="51"/>
      <c r="E52" s="51"/>
    </row>
    <row r="53" spans="1:5" s="19" customFormat="1" ht="28.5" outlineLevel="2">
      <c r="A53" s="2" t="s">
        <v>23</v>
      </c>
      <c r="B53" s="18" t="e">
        <f>SUM(#REF!)</f>
        <v>#REF!</v>
      </c>
      <c r="C53" s="7">
        <v>0</v>
      </c>
      <c r="D53" s="51"/>
      <c r="E53" s="51"/>
    </row>
    <row r="54" spans="1:5" s="19" customFormat="1" ht="28.5" outlineLevel="2">
      <c r="A54" s="2" t="s">
        <v>24</v>
      </c>
      <c r="B54" s="18" t="e">
        <f>#REF!</f>
        <v>#REF!</v>
      </c>
      <c r="C54" s="7">
        <v>0</v>
      </c>
      <c r="D54" s="51"/>
      <c r="E54" s="51"/>
    </row>
    <row r="55" spans="1:5" s="19" customFormat="1" ht="29.25" outlineLevel="2" thickBot="1">
      <c r="A55" s="2" t="s">
        <v>25</v>
      </c>
      <c r="B55" s="18" t="e">
        <f>#REF!+#REF!</f>
        <v>#REF!</v>
      </c>
      <c r="C55" s="7">
        <f>C56</f>
        <v>401.18</v>
      </c>
      <c r="D55" s="51"/>
      <c r="E55" s="51"/>
    </row>
    <row r="56" spans="1:5" s="59" customFormat="1" ht="15.75" thickBot="1">
      <c r="A56" s="61" t="s">
        <v>84</v>
      </c>
      <c r="B56" s="61"/>
      <c r="C56" s="61">
        <v>401.18</v>
      </c>
      <c r="D56" s="61" t="s">
        <v>58</v>
      </c>
      <c r="E56" s="61">
        <v>1</v>
      </c>
    </row>
    <row r="57" spans="1:5" s="19" customFormat="1" ht="29.25" outlineLevel="2" thickBot="1">
      <c r="A57" s="2" t="s">
        <v>26</v>
      </c>
      <c r="B57" s="18" t="e">
        <f>#REF!</f>
        <v>#REF!</v>
      </c>
      <c r="C57" s="7">
        <f>C58+C59</f>
        <v>3349.11</v>
      </c>
      <c r="D57" s="51"/>
      <c r="E57" s="51"/>
    </row>
    <row r="58" spans="1:5" s="59" customFormat="1" ht="15.75" thickBot="1">
      <c r="A58" s="61" t="s">
        <v>99</v>
      </c>
      <c r="B58" s="61"/>
      <c r="C58" s="61">
        <v>1750.67</v>
      </c>
      <c r="D58" s="61" t="s">
        <v>4</v>
      </c>
      <c r="E58" s="61">
        <v>7611.6</v>
      </c>
    </row>
    <row r="59" spans="1:5" s="59" customFormat="1" ht="15.75" thickBot="1">
      <c r="A59" s="61" t="s">
        <v>98</v>
      </c>
      <c r="B59" s="61"/>
      <c r="C59" s="61">
        <v>1598.44</v>
      </c>
      <c r="D59" s="61" t="s">
        <v>4</v>
      </c>
      <c r="E59" s="61">
        <v>7611.6</v>
      </c>
    </row>
    <row r="60" spans="1:5" s="19" customFormat="1" ht="29.25" outlineLevel="2" thickBot="1">
      <c r="A60" s="2" t="s">
        <v>18</v>
      </c>
      <c r="B60" s="18" t="e">
        <f>B62+#REF!</f>
        <v>#REF!</v>
      </c>
      <c r="C60" s="7">
        <f>C61+C62</f>
        <v>12939.72</v>
      </c>
      <c r="D60" s="51"/>
      <c r="E60" s="51"/>
    </row>
    <row r="61" spans="1:5" s="59" customFormat="1" ht="15.75" thickBot="1">
      <c r="A61" s="61" t="s">
        <v>72</v>
      </c>
      <c r="B61" s="61"/>
      <c r="C61" s="61">
        <v>6089.28</v>
      </c>
      <c r="D61" s="61" t="s">
        <v>4</v>
      </c>
      <c r="E61" s="61">
        <v>7611.6</v>
      </c>
    </row>
    <row r="62" spans="1:5" s="59" customFormat="1" ht="15.75" thickBot="1">
      <c r="A62" s="61" t="s">
        <v>73</v>
      </c>
      <c r="B62" s="61"/>
      <c r="C62" s="61">
        <v>6850.44</v>
      </c>
      <c r="D62" s="61" t="s">
        <v>4</v>
      </c>
      <c r="E62" s="61">
        <v>7611.6</v>
      </c>
    </row>
    <row r="63" spans="1:5" s="19" customFormat="1" ht="42.75" outlineLevel="2">
      <c r="A63" s="2" t="s">
        <v>19</v>
      </c>
      <c r="B63" s="18" t="e">
        <f>#REF!</f>
        <v>#REF!</v>
      </c>
      <c r="C63" s="7">
        <f>0</f>
        <v>0</v>
      </c>
      <c r="D63" s="51"/>
      <c r="E63" s="51"/>
    </row>
    <row r="64" spans="1:5" s="19" customFormat="1" ht="57.75" outlineLevel="2" thickBot="1">
      <c r="A64" s="2" t="s">
        <v>20</v>
      </c>
      <c r="B64" s="18" t="e">
        <f>SUM(#REF!)</f>
        <v>#REF!</v>
      </c>
      <c r="C64" s="7">
        <f>SUM(C65:C67)</f>
        <v>36424.199999999997</v>
      </c>
      <c r="D64" s="51"/>
      <c r="E64" s="51"/>
    </row>
    <row r="65" spans="1:6" s="59" customFormat="1" ht="15.75" thickBot="1">
      <c r="A65" s="61" t="s">
        <v>100</v>
      </c>
      <c r="B65" s="61"/>
      <c r="C65" s="61">
        <v>59.78</v>
      </c>
      <c r="D65" s="61" t="s">
        <v>4</v>
      </c>
      <c r="E65" s="61">
        <v>3516.23</v>
      </c>
    </row>
    <row r="66" spans="1:6" s="59" customFormat="1" ht="15.75" thickBot="1">
      <c r="A66" s="61" t="s">
        <v>78</v>
      </c>
      <c r="B66" s="61"/>
      <c r="C66" s="61">
        <v>17716</v>
      </c>
      <c r="D66" s="61" t="s">
        <v>4</v>
      </c>
      <c r="E66" s="61">
        <v>7231.02</v>
      </c>
    </row>
    <row r="67" spans="1:6" s="59" customFormat="1" ht="15.75" thickBot="1">
      <c r="A67" s="61" t="s">
        <v>79</v>
      </c>
      <c r="B67" s="61"/>
      <c r="C67" s="61">
        <v>18648.419999999998</v>
      </c>
      <c r="D67" s="61" t="s">
        <v>4</v>
      </c>
      <c r="E67" s="61">
        <v>7611.6</v>
      </c>
    </row>
    <row r="68" spans="1:6" s="44" customFormat="1" ht="35.25" customHeight="1" outlineLevel="2">
      <c r="A68" s="42" t="s">
        <v>39</v>
      </c>
      <c r="B68" s="42"/>
      <c r="C68" s="43">
        <f>C69</f>
        <v>1920</v>
      </c>
      <c r="D68" s="52"/>
      <c r="E68" s="52"/>
    </row>
    <row r="69" spans="1:6" s="19" customFormat="1" ht="21.75" customHeight="1" outlineLevel="2">
      <c r="A69" s="41" t="s">
        <v>40</v>
      </c>
      <c r="B69" s="20">
        <f>C69/1.18</f>
        <v>1627.1186440677966</v>
      </c>
      <c r="C69" s="21">
        <f>E69*5*12</f>
        <v>1920</v>
      </c>
      <c r="D69" s="49" t="s">
        <v>5</v>
      </c>
      <c r="E69" s="53">
        <v>32</v>
      </c>
    </row>
    <row r="70" spans="1:6" s="19" customFormat="1" outlineLevel="2">
      <c r="A70" s="22" t="s">
        <v>47</v>
      </c>
      <c r="B70" s="23" t="e">
        <f>B13+B16+B19+#REF!+B40+B52+B53+B54+B55+B57+B60+B63+B64+#REF!</f>
        <v>#REF!</v>
      </c>
      <c r="C70" s="7">
        <f>C13++C16+C19+C22+C29+C40+C52+C53+C55+C57+C60+C63+C64</f>
        <v>342439.78999999992</v>
      </c>
      <c r="D70" s="51" t="s">
        <v>101</v>
      </c>
      <c r="E70" s="51"/>
    </row>
    <row r="71" spans="1:6" s="19" customFormat="1" outlineLevel="2">
      <c r="A71" s="22" t="s">
        <v>48</v>
      </c>
      <c r="B71" s="24"/>
      <c r="C71" s="7">
        <f>C70*1.2+C68</f>
        <v>412847.74799999991</v>
      </c>
      <c r="D71" s="51" t="s">
        <v>101</v>
      </c>
      <c r="E71" s="51"/>
    </row>
    <row r="72" spans="1:6" s="19" customFormat="1" outlineLevel="2">
      <c r="A72" s="22" t="s">
        <v>49</v>
      </c>
      <c r="B72" s="24"/>
      <c r="C72" s="7">
        <f>C4+C6+C9-C71</f>
        <v>237943.44200000004</v>
      </c>
      <c r="D72" s="51" t="s">
        <v>101</v>
      </c>
      <c r="E72" s="51"/>
    </row>
    <row r="73" spans="1:6" s="19" customFormat="1" ht="28.5" outlineLevel="2">
      <c r="A73" s="2" t="s">
        <v>50</v>
      </c>
      <c r="B73" s="18"/>
      <c r="C73" s="7">
        <f>C72+C8</f>
        <v>229970.42200000002</v>
      </c>
      <c r="D73" s="51" t="s">
        <v>101</v>
      </c>
      <c r="E73" s="51"/>
    </row>
    <row r="74" spans="1:6" s="19" customFormat="1" outlineLevel="2">
      <c r="A74" s="25"/>
      <c r="B74" s="26"/>
      <c r="C74" s="27"/>
      <c r="D74" s="54"/>
      <c r="E74" s="54"/>
    </row>
    <row r="75" spans="1:6" s="19" customFormat="1" outlineLevel="2">
      <c r="A75" s="25"/>
      <c r="B75" s="26"/>
      <c r="C75" s="27"/>
      <c r="D75" s="54"/>
      <c r="E75" s="54"/>
    </row>
    <row r="76" spans="1:6">
      <c r="A76" s="28"/>
      <c r="B76" s="29"/>
      <c r="C76" s="30"/>
      <c r="D76" s="55"/>
      <c r="E76" s="55"/>
    </row>
    <row r="77" spans="1:6">
      <c r="A77" s="31"/>
      <c r="B77" s="32"/>
      <c r="C77" s="33"/>
      <c r="D77" s="56"/>
      <c r="E77" s="56"/>
    </row>
    <row r="78" spans="1:6" s="19" customFormat="1" outlineLevel="2">
      <c r="A78" s="25"/>
      <c r="B78" s="26"/>
      <c r="C78" s="27"/>
      <c r="D78" s="54"/>
      <c r="E78" s="54"/>
    </row>
    <row r="79" spans="1:6">
      <c r="A79" s="28"/>
      <c r="B79" s="34"/>
      <c r="C79" s="30"/>
      <c r="D79" s="55"/>
      <c r="E79" s="55"/>
      <c r="F79" s="12"/>
    </row>
    <row r="80" spans="1:6" ht="16.5" customHeight="1">
      <c r="A80" s="28"/>
      <c r="B80" s="35"/>
      <c r="C80" s="30"/>
      <c r="D80" s="55"/>
      <c r="E80" s="55"/>
    </row>
    <row r="81" spans="1:5">
      <c r="A81" s="28"/>
      <c r="B81" s="35"/>
      <c r="C81" s="30"/>
      <c r="D81" s="55"/>
      <c r="E81" s="55"/>
    </row>
    <row r="82" spans="1:5">
      <c r="A82" s="28"/>
      <c r="B82" s="35"/>
      <c r="C82" s="30"/>
      <c r="D82" s="57"/>
      <c r="E82" s="55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73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88"/>
  <sheetViews>
    <sheetView topLeftCell="A73" workbookViewId="0">
      <selection activeCell="C89" sqref="C89"/>
    </sheetView>
  </sheetViews>
  <sheetFormatPr defaultRowHeight="15"/>
  <cols>
    <col min="1" max="1" width="51.5703125" customWidth="1"/>
    <col min="2" max="2" width="31.42578125" style="59" hidden="1" customWidth="1"/>
  </cols>
  <sheetData>
    <row r="2" spans="1:5">
      <c r="A2" s="59"/>
      <c r="C2" s="59"/>
      <c r="D2" s="59"/>
      <c r="E2" s="59"/>
    </row>
    <row r="3" spans="1:5">
      <c r="A3" s="59"/>
      <c r="C3" s="59"/>
      <c r="D3" s="59"/>
      <c r="E3" s="59"/>
    </row>
    <row r="4" spans="1:5" ht="15.75" thickBot="1">
      <c r="A4" s="59"/>
      <c r="C4" s="59"/>
      <c r="D4" s="59"/>
      <c r="E4" s="59"/>
    </row>
    <row r="5" spans="1:5" ht="15.75" thickBot="1">
      <c r="A5" s="60" t="s">
        <v>37</v>
      </c>
      <c r="B5" s="60"/>
      <c r="C5" s="60" t="s">
        <v>36</v>
      </c>
      <c r="D5" s="60" t="s">
        <v>35</v>
      </c>
      <c r="E5" s="60" t="s">
        <v>34</v>
      </c>
    </row>
    <row r="6" spans="1:5" s="63" customFormat="1" ht="15.75" thickBot="1">
      <c r="A6" s="62" t="s">
        <v>51</v>
      </c>
      <c r="B6" s="62"/>
      <c r="C6" s="62">
        <v>18751.38</v>
      </c>
      <c r="D6" s="62" t="s">
        <v>11</v>
      </c>
      <c r="E6" s="62">
        <v>354</v>
      </c>
    </row>
    <row r="7" spans="1:5" ht="15.75" thickBot="1">
      <c r="A7" s="61"/>
      <c r="B7" s="61"/>
      <c r="C7" s="61">
        <v>18751.38</v>
      </c>
      <c r="D7" s="61"/>
      <c r="E7" s="61">
        <v>354</v>
      </c>
    </row>
    <row r="8" spans="1:5" s="63" customFormat="1" ht="15.75" thickBot="1">
      <c r="A8" s="62" t="s">
        <v>52</v>
      </c>
      <c r="B8" s="62"/>
      <c r="C8" s="62">
        <v>18327.62</v>
      </c>
      <c r="D8" s="62" t="s">
        <v>11</v>
      </c>
      <c r="E8" s="62">
        <v>346</v>
      </c>
    </row>
    <row r="9" spans="1:5" ht="15.75" thickBot="1">
      <c r="A9" s="61"/>
      <c r="B9" s="61"/>
      <c r="C9" s="61">
        <v>18327.62</v>
      </c>
      <c r="D9" s="61"/>
      <c r="E9" s="61">
        <v>346</v>
      </c>
    </row>
    <row r="10" spans="1:5" s="63" customFormat="1" ht="15.75" thickBot="1">
      <c r="A10" s="62" t="s">
        <v>53</v>
      </c>
      <c r="B10" s="62"/>
      <c r="C10" s="62">
        <v>4845.3</v>
      </c>
      <c r="D10" s="62" t="s">
        <v>54</v>
      </c>
      <c r="E10" s="62">
        <v>10</v>
      </c>
    </row>
    <row r="11" spans="1:5" ht="15.75" thickBot="1">
      <c r="A11" s="61"/>
      <c r="B11" s="61"/>
      <c r="C11" s="61">
        <v>4845.3</v>
      </c>
      <c r="D11" s="61"/>
      <c r="E11" s="61">
        <v>10</v>
      </c>
    </row>
    <row r="12" spans="1:5" s="63" customFormat="1" ht="15.75" thickBot="1">
      <c r="A12" s="62" t="s">
        <v>55</v>
      </c>
      <c r="B12" s="62"/>
      <c r="C12" s="62">
        <v>685.04</v>
      </c>
      <c r="D12" s="62" t="s">
        <v>4</v>
      </c>
      <c r="E12" s="62">
        <v>7611.6</v>
      </c>
    </row>
    <row r="13" spans="1:5" ht="15.75" thickBot="1">
      <c r="A13" s="61"/>
      <c r="B13" s="61"/>
      <c r="C13" s="61">
        <v>685.04</v>
      </c>
      <c r="D13" s="61"/>
      <c r="E13" s="61">
        <v>7611.6</v>
      </c>
    </row>
    <row r="14" spans="1:5" s="63" customFormat="1" ht="15.75" thickBot="1">
      <c r="A14" s="62" t="s">
        <v>56</v>
      </c>
      <c r="B14" s="62"/>
      <c r="C14" s="62">
        <v>685.04</v>
      </c>
      <c r="D14" s="62" t="s">
        <v>4</v>
      </c>
      <c r="E14" s="62">
        <v>7611.6</v>
      </c>
    </row>
    <row r="15" spans="1:5" ht="15.75" thickBot="1">
      <c r="A15" s="61"/>
      <c r="B15" s="61"/>
      <c r="C15" s="61">
        <v>685.04</v>
      </c>
      <c r="D15" s="61"/>
      <c r="E15" s="61">
        <v>7611.6</v>
      </c>
    </row>
    <row r="16" spans="1:5" s="63" customFormat="1" ht="15.75" thickBot="1">
      <c r="A16" s="62" t="s">
        <v>33</v>
      </c>
      <c r="B16" s="62"/>
      <c r="C16" s="62">
        <v>2428.08</v>
      </c>
      <c r="D16" s="62" t="s">
        <v>32</v>
      </c>
      <c r="E16" s="62">
        <v>3</v>
      </c>
    </row>
    <row r="17" spans="1:5" ht="15.75" thickBot="1">
      <c r="A17" s="61"/>
      <c r="B17" s="61"/>
      <c r="C17" s="61">
        <v>2428.08</v>
      </c>
      <c r="D17" s="61"/>
      <c r="E17" s="61">
        <v>3</v>
      </c>
    </row>
    <row r="18" spans="1:5" s="63" customFormat="1" ht="15.75" thickBot="1">
      <c r="A18" s="62" t="s">
        <v>57</v>
      </c>
      <c r="B18" s="62"/>
      <c r="C18" s="62">
        <v>79.400000000000006</v>
      </c>
      <c r="D18" s="62" t="s">
        <v>58</v>
      </c>
      <c r="E18" s="62">
        <v>1</v>
      </c>
    </row>
    <row r="19" spans="1:5" ht="15.75" thickBot="1">
      <c r="A19" s="61"/>
      <c r="B19" s="61"/>
      <c r="C19" s="61">
        <v>79.400000000000006</v>
      </c>
      <c r="D19" s="61"/>
      <c r="E19" s="61">
        <v>1</v>
      </c>
    </row>
    <row r="20" spans="1:5" s="63" customFormat="1" ht="15.75" thickBot="1">
      <c r="A20" s="62" t="s">
        <v>59</v>
      </c>
      <c r="B20" s="62"/>
      <c r="C20" s="62">
        <v>186.91</v>
      </c>
      <c r="D20" s="62" t="s">
        <v>58</v>
      </c>
      <c r="E20" s="62">
        <v>1</v>
      </c>
    </row>
    <row r="21" spans="1:5" ht="15.75" thickBot="1">
      <c r="A21" s="61"/>
      <c r="B21" s="61"/>
      <c r="C21" s="61">
        <v>186.91</v>
      </c>
      <c r="D21" s="61"/>
      <c r="E21" s="61">
        <v>1</v>
      </c>
    </row>
    <row r="22" spans="1:5" s="63" customFormat="1" ht="15.75" thickBot="1">
      <c r="A22" s="62" t="s">
        <v>60</v>
      </c>
      <c r="B22" s="62"/>
      <c r="C22" s="62">
        <v>333.38</v>
      </c>
      <c r="D22" s="62" t="s">
        <v>58</v>
      </c>
      <c r="E22" s="62">
        <v>1</v>
      </c>
    </row>
    <row r="23" spans="1:5" ht="15.75" thickBot="1">
      <c r="A23" s="61"/>
      <c r="B23" s="61"/>
      <c r="C23" s="61">
        <v>333.38</v>
      </c>
      <c r="D23" s="61"/>
      <c r="E23" s="61">
        <v>1</v>
      </c>
    </row>
    <row r="24" spans="1:5" s="63" customFormat="1" ht="15.75" thickBot="1">
      <c r="A24" s="62" t="s">
        <v>61</v>
      </c>
      <c r="B24" s="62"/>
      <c r="C24" s="62">
        <v>59.78</v>
      </c>
      <c r="D24" s="62" t="s">
        <v>4</v>
      </c>
      <c r="E24" s="62">
        <v>3516.23</v>
      </c>
    </row>
    <row r="25" spans="1:5" ht="15.75" thickBot="1">
      <c r="A25" s="61"/>
      <c r="B25" s="61"/>
      <c r="C25" s="61">
        <v>59.78</v>
      </c>
      <c r="D25" s="61"/>
      <c r="E25" s="61">
        <v>3516.23</v>
      </c>
    </row>
    <row r="26" spans="1:5" s="63" customFormat="1" ht="15.75" thickBot="1">
      <c r="A26" s="62" t="s">
        <v>62</v>
      </c>
      <c r="B26" s="62"/>
      <c r="C26" s="62">
        <v>199.29</v>
      </c>
      <c r="D26" s="62" t="s">
        <v>58</v>
      </c>
      <c r="E26" s="62">
        <v>1</v>
      </c>
    </row>
    <row r="27" spans="1:5" ht="15.75" thickBot="1">
      <c r="A27" s="61"/>
      <c r="B27" s="61"/>
      <c r="C27" s="61">
        <v>199.29</v>
      </c>
      <c r="D27" s="61"/>
      <c r="E27" s="61">
        <v>1</v>
      </c>
    </row>
    <row r="28" spans="1:5" s="63" customFormat="1" ht="15.75" thickBot="1">
      <c r="A28" s="62" t="s">
        <v>63</v>
      </c>
      <c r="B28" s="62"/>
      <c r="C28" s="62">
        <v>795.15</v>
      </c>
      <c r="D28" s="62" t="s">
        <v>58</v>
      </c>
      <c r="E28" s="62">
        <v>3</v>
      </c>
    </row>
    <row r="29" spans="1:5" ht="15.75" thickBot="1">
      <c r="A29" s="61"/>
      <c r="B29" s="61"/>
      <c r="C29" s="61">
        <v>795.15</v>
      </c>
      <c r="D29" s="61"/>
      <c r="E29" s="61">
        <v>3</v>
      </c>
    </row>
    <row r="30" spans="1:5" s="63" customFormat="1" ht="15.75" thickBot="1">
      <c r="A30" s="62" t="s">
        <v>64</v>
      </c>
      <c r="B30" s="62"/>
      <c r="C30" s="62">
        <v>546.42999999999995</v>
      </c>
      <c r="D30" s="62" t="s">
        <v>58</v>
      </c>
      <c r="E30" s="62">
        <v>1</v>
      </c>
    </row>
    <row r="31" spans="1:5" ht="15.75" thickBot="1">
      <c r="A31" s="61"/>
      <c r="B31" s="61"/>
      <c r="C31" s="61">
        <v>546.42999999999995</v>
      </c>
      <c r="D31" s="61"/>
      <c r="E31" s="61">
        <v>1</v>
      </c>
    </row>
    <row r="32" spans="1:5" s="63" customFormat="1" ht="15.75" thickBot="1">
      <c r="A32" s="62" t="s">
        <v>65</v>
      </c>
      <c r="B32" s="62"/>
      <c r="C32" s="62">
        <v>3658.45</v>
      </c>
      <c r="D32" s="62" t="s">
        <v>58</v>
      </c>
      <c r="E32" s="62">
        <v>1</v>
      </c>
    </row>
    <row r="33" spans="1:5" ht="15.75" thickBot="1">
      <c r="A33" s="61"/>
      <c r="B33" s="61"/>
      <c r="C33" s="61">
        <v>3658.45</v>
      </c>
      <c r="D33" s="61"/>
      <c r="E33" s="61">
        <v>1</v>
      </c>
    </row>
    <row r="34" spans="1:5" s="63" customFormat="1" ht="15.75" thickBot="1">
      <c r="A34" s="62" t="s">
        <v>66</v>
      </c>
      <c r="B34" s="62"/>
      <c r="C34" s="62">
        <v>1977.54</v>
      </c>
      <c r="D34" s="62" t="s">
        <v>58</v>
      </c>
      <c r="E34" s="62">
        <v>1</v>
      </c>
    </row>
    <row r="35" spans="1:5" ht="15.75" thickBot="1">
      <c r="A35" s="61"/>
      <c r="B35" s="61"/>
      <c r="C35" s="61">
        <v>1977.54</v>
      </c>
      <c r="D35" s="61"/>
      <c r="E35" s="61">
        <v>1</v>
      </c>
    </row>
    <row r="36" spans="1:5" s="63" customFormat="1" ht="15.75" thickBot="1">
      <c r="A36" s="62" t="s">
        <v>67</v>
      </c>
      <c r="B36" s="62"/>
      <c r="C36" s="62">
        <v>4759.17</v>
      </c>
      <c r="D36" s="62" t="s">
        <v>58</v>
      </c>
      <c r="E36" s="62">
        <v>1</v>
      </c>
    </row>
    <row r="37" spans="1:5" ht="15.75" thickBot="1">
      <c r="A37" s="61"/>
      <c r="B37" s="61"/>
      <c r="C37" s="61">
        <v>4759.17</v>
      </c>
      <c r="D37" s="61"/>
      <c r="E37" s="61">
        <v>1</v>
      </c>
    </row>
    <row r="38" spans="1:5" s="63" customFormat="1" ht="15.75" thickBot="1">
      <c r="A38" s="62" t="s">
        <v>68</v>
      </c>
      <c r="B38" s="62"/>
      <c r="C38" s="62">
        <v>249.12</v>
      </c>
      <c r="D38" s="62" t="s">
        <v>4</v>
      </c>
      <c r="E38" s="62">
        <v>2</v>
      </c>
    </row>
    <row r="39" spans="1:5" ht="15.75" thickBot="1">
      <c r="A39" s="61"/>
      <c r="B39" s="61"/>
      <c r="C39" s="61">
        <v>249.12</v>
      </c>
      <c r="D39" s="61"/>
      <c r="E39" s="61">
        <v>2</v>
      </c>
    </row>
    <row r="40" spans="1:5" s="63" customFormat="1" ht="15.75" thickBot="1">
      <c r="A40" s="62" t="s">
        <v>69</v>
      </c>
      <c r="B40" s="62"/>
      <c r="C40" s="62">
        <v>2439.96</v>
      </c>
      <c r="D40" s="62" t="s">
        <v>58</v>
      </c>
      <c r="E40" s="62">
        <v>4</v>
      </c>
    </row>
    <row r="41" spans="1:5" ht="15.75" thickBot="1">
      <c r="A41" s="61"/>
      <c r="B41" s="61"/>
      <c r="C41" s="61">
        <v>2439.96</v>
      </c>
      <c r="D41" s="61"/>
      <c r="E41" s="61">
        <v>4</v>
      </c>
    </row>
    <row r="42" spans="1:5" s="63" customFormat="1" ht="15.75" thickBot="1">
      <c r="A42" s="62" t="s">
        <v>70</v>
      </c>
      <c r="B42" s="62"/>
      <c r="C42" s="62">
        <v>46134.55</v>
      </c>
      <c r="D42" s="62" t="s">
        <v>58</v>
      </c>
      <c r="E42" s="62">
        <v>23</v>
      </c>
    </row>
    <row r="43" spans="1:5" ht="15.75" thickBot="1">
      <c r="A43" s="61"/>
      <c r="B43" s="61"/>
      <c r="C43" s="61">
        <v>46134.55</v>
      </c>
      <c r="D43" s="61"/>
      <c r="E43" s="61">
        <v>23</v>
      </c>
    </row>
    <row r="44" spans="1:5" s="63" customFormat="1" ht="15.75" thickBot="1">
      <c r="A44" s="62" t="s">
        <v>71</v>
      </c>
      <c r="B44" s="62"/>
      <c r="C44" s="62">
        <v>595.54</v>
      </c>
      <c r="D44" s="62" t="s">
        <v>4</v>
      </c>
      <c r="E44" s="62">
        <v>0.8</v>
      </c>
    </row>
    <row r="45" spans="1:5" ht="15.75" thickBot="1">
      <c r="A45" s="61"/>
      <c r="B45" s="61"/>
      <c r="C45" s="61">
        <v>595.54</v>
      </c>
      <c r="D45" s="61"/>
      <c r="E45" s="61">
        <v>0.8</v>
      </c>
    </row>
    <row r="46" spans="1:5" s="63" customFormat="1" ht="15.75" thickBot="1">
      <c r="A46" s="62" t="s">
        <v>72</v>
      </c>
      <c r="B46" s="62"/>
      <c r="C46" s="62">
        <v>6089.28</v>
      </c>
      <c r="D46" s="62" t="s">
        <v>4</v>
      </c>
      <c r="E46" s="62">
        <v>7611.6</v>
      </c>
    </row>
    <row r="47" spans="1:5" ht="15.75" thickBot="1">
      <c r="A47" s="61"/>
      <c r="B47" s="61"/>
      <c r="C47" s="61">
        <v>6089.28</v>
      </c>
      <c r="D47" s="61"/>
      <c r="E47" s="61">
        <v>7611.6</v>
      </c>
    </row>
    <row r="48" spans="1:5" s="63" customFormat="1" ht="15.75" thickBot="1">
      <c r="A48" s="62" t="s">
        <v>73</v>
      </c>
      <c r="B48" s="62"/>
      <c r="C48" s="62">
        <v>6850.44</v>
      </c>
      <c r="D48" s="62" t="s">
        <v>4</v>
      </c>
      <c r="E48" s="62">
        <v>7611.6</v>
      </c>
    </row>
    <row r="49" spans="1:5" ht="15.75" thickBot="1">
      <c r="A49" s="61"/>
      <c r="B49" s="61"/>
      <c r="C49" s="61">
        <v>6850.44</v>
      </c>
      <c r="D49" s="61"/>
      <c r="E49" s="61">
        <v>7611.6</v>
      </c>
    </row>
    <row r="50" spans="1:5" s="63" customFormat="1" ht="15.75" thickBot="1">
      <c r="A50" s="62" t="s">
        <v>74</v>
      </c>
      <c r="B50" s="62"/>
      <c r="C50" s="62">
        <v>1750.67</v>
      </c>
      <c r="D50" s="62" t="s">
        <v>4</v>
      </c>
      <c r="E50" s="62">
        <v>7611.6</v>
      </c>
    </row>
    <row r="51" spans="1:5" ht="15.75" thickBot="1">
      <c r="A51" s="61"/>
      <c r="B51" s="61"/>
      <c r="C51" s="61">
        <v>1750.67</v>
      </c>
      <c r="D51" s="61"/>
      <c r="E51" s="61">
        <v>7611.6</v>
      </c>
    </row>
    <row r="52" spans="1:5" s="63" customFormat="1" ht="15.75" thickBot="1">
      <c r="A52" s="62" t="s">
        <v>75</v>
      </c>
      <c r="B52" s="62"/>
      <c r="C52" s="62">
        <v>1598.44</v>
      </c>
      <c r="D52" s="62" t="s">
        <v>4</v>
      </c>
      <c r="E52" s="62">
        <v>7611.6</v>
      </c>
    </row>
    <row r="53" spans="1:5" ht="15.75" thickBot="1">
      <c r="A53" s="61"/>
      <c r="B53" s="61"/>
      <c r="C53" s="61">
        <v>1598.44</v>
      </c>
      <c r="D53" s="61"/>
      <c r="E53" s="61">
        <v>7611.6</v>
      </c>
    </row>
    <row r="54" spans="1:5" s="63" customFormat="1" ht="15.75" thickBot="1">
      <c r="A54" s="62" t="s">
        <v>76</v>
      </c>
      <c r="B54" s="62"/>
      <c r="C54" s="62">
        <v>9278.4599999999991</v>
      </c>
      <c r="D54" s="62" t="s">
        <v>4</v>
      </c>
      <c r="E54" s="62">
        <v>5835.52</v>
      </c>
    </row>
    <row r="55" spans="1:5" ht="15.75" thickBot="1">
      <c r="A55" s="61"/>
      <c r="B55" s="61"/>
      <c r="C55" s="61">
        <v>9278.4599999999991</v>
      </c>
      <c r="D55" s="61"/>
      <c r="E55" s="61">
        <v>5835.52</v>
      </c>
    </row>
    <row r="56" spans="1:5" s="63" customFormat="1" ht="15.75" thickBot="1">
      <c r="A56" s="62" t="s">
        <v>77</v>
      </c>
      <c r="B56" s="62"/>
      <c r="C56" s="62">
        <v>10002.84</v>
      </c>
      <c r="D56" s="62" t="s">
        <v>4</v>
      </c>
      <c r="E56" s="62">
        <v>6025.8</v>
      </c>
    </row>
    <row r="57" spans="1:5" ht="15.75" thickBot="1">
      <c r="A57" s="61"/>
      <c r="B57" s="61"/>
      <c r="C57" s="61">
        <v>10002.84</v>
      </c>
      <c r="D57" s="61"/>
      <c r="E57" s="61">
        <v>6025.8</v>
      </c>
    </row>
    <row r="58" spans="1:5" s="63" customFormat="1" ht="15.75" thickBot="1">
      <c r="A58" s="62" t="s">
        <v>78</v>
      </c>
      <c r="B58" s="62"/>
      <c r="C58" s="62">
        <v>17716</v>
      </c>
      <c r="D58" s="62" t="s">
        <v>4</v>
      </c>
      <c r="E58" s="62">
        <v>7231.02</v>
      </c>
    </row>
    <row r="59" spans="1:5" ht="15.75" thickBot="1">
      <c r="A59" s="61"/>
      <c r="B59" s="61"/>
      <c r="C59" s="61">
        <v>17716</v>
      </c>
      <c r="D59" s="61"/>
      <c r="E59" s="61">
        <v>7231.02</v>
      </c>
    </row>
    <row r="60" spans="1:5" s="63" customFormat="1" ht="15.75" thickBot="1">
      <c r="A60" s="62" t="s">
        <v>79</v>
      </c>
      <c r="B60" s="62"/>
      <c r="C60" s="62">
        <v>18648.419999999998</v>
      </c>
      <c r="D60" s="62" t="s">
        <v>4</v>
      </c>
      <c r="E60" s="62">
        <v>7611.6</v>
      </c>
    </row>
    <row r="61" spans="1:5" ht="15.75" thickBot="1">
      <c r="A61" s="61"/>
      <c r="B61" s="61"/>
      <c r="C61" s="61">
        <v>18648.419999999998</v>
      </c>
      <c r="D61" s="61"/>
      <c r="E61" s="61">
        <v>7611.6</v>
      </c>
    </row>
    <row r="62" spans="1:5" s="63" customFormat="1" ht="15.75" thickBot="1">
      <c r="A62" s="62" t="s">
        <v>80</v>
      </c>
      <c r="B62" s="62"/>
      <c r="C62" s="62">
        <v>28619.62</v>
      </c>
      <c r="D62" s="62" t="s">
        <v>4</v>
      </c>
      <c r="E62" s="62">
        <v>7611.6</v>
      </c>
    </row>
    <row r="63" spans="1:5" ht="15.75" thickBot="1">
      <c r="A63" s="61"/>
      <c r="B63" s="61"/>
      <c r="C63" s="61">
        <v>28619.62</v>
      </c>
      <c r="D63" s="61"/>
      <c r="E63" s="61">
        <v>7611.6</v>
      </c>
    </row>
    <row r="64" spans="1:5" s="63" customFormat="1" ht="15.75" thickBot="1">
      <c r="A64" s="62" t="s">
        <v>81</v>
      </c>
      <c r="B64" s="62"/>
      <c r="C64" s="62">
        <v>30065.82</v>
      </c>
      <c r="D64" s="62" t="s">
        <v>4</v>
      </c>
      <c r="E64" s="62">
        <v>7611.6</v>
      </c>
    </row>
    <row r="65" spans="1:5" ht="15.75" thickBot="1">
      <c r="A65" s="61"/>
      <c r="B65" s="61"/>
      <c r="C65" s="61">
        <v>30065.82</v>
      </c>
      <c r="D65" s="61"/>
      <c r="E65" s="61">
        <v>7611.6</v>
      </c>
    </row>
    <row r="66" spans="1:5" s="63" customFormat="1" ht="15.75" thickBot="1">
      <c r="A66" s="62" t="s">
        <v>82</v>
      </c>
      <c r="B66" s="62"/>
      <c r="C66" s="62">
        <v>8432.64</v>
      </c>
      <c r="D66" s="62" t="s">
        <v>58</v>
      </c>
      <c r="E66" s="62">
        <v>4</v>
      </c>
    </row>
    <row r="67" spans="1:5" ht="15.75" thickBot="1">
      <c r="A67" s="61"/>
      <c r="B67" s="61"/>
      <c r="C67" s="61">
        <v>8432.64</v>
      </c>
      <c r="D67" s="61"/>
      <c r="E67" s="61">
        <v>4</v>
      </c>
    </row>
    <row r="68" spans="1:5" s="63" customFormat="1" ht="15.75" thickBot="1">
      <c r="A68" s="62" t="s">
        <v>83</v>
      </c>
      <c r="B68" s="62"/>
      <c r="C68" s="62">
        <v>420.6</v>
      </c>
      <c r="D68" s="62" t="s">
        <v>58</v>
      </c>
      <c r="E68" s="62">
        <v>1</v>
      </c>
    </row>
    <row r="69" spans="1:5" ht="15.75" thickBot="1">
      <c r="A69" s="61"/>
      <c r="B69" s="61"/>
      <c r="C69" s="61">
        <v>420.6</v>
      </c>
      <c r="D69" s="61"/>
      <c r="E69" s="61">
        <v>1</v>
      </c>
    </row>
    <row r="70" spans="1:5" s="63" customFormat="1" ht="15.75" thickBot="1">
      <c r="A70" s="62" t="s">
        <v>84</v>
      </c>
      <c r="B70" s="62"/>
      <c r="C70" s="62">
        <v>401.18</v>
      </c>
      <c r="D70" s="62" t="s">
        <v>58</v>
      </c>
      <c r="E70" s="62">
        <v>1</v>
      </c>
    </row>
    <row r="71" spans="1:5" ht="15.75" thickBot="1">
      <c r="A71" s="61"/>
      <c r="B71" s="61"/>
      <c r="C71" s="61">
        <v>401.18</v>
      </c>
      <c r="D71" s="61"/>
      <c r="E71" s="61">
        <v>1</v>
      </c>
    </row>
    <row r="72" spans="1:5" s="63" customFormat="1" ht="15.75" thickBot="1">
      <c r="A72" s="62" t="s">
        <v>85</v>
      </c>
      <c r="B72" s="62"/>
      <c r="C72" s="62">
        <v>608.92999999999995</v>
      </c>
      <c r="D72" s="62" t="s">
        <v>4</v>
      </c>
      <c r="E72" s="62">
        <v>7611.6</v>
      </c>
    </row>
    <row r="73" spans="1:5" ht="15.75" thickBot="1">
      <c r="A73" s="61"/>
      <c r="B73" s="61"/>
      <c r="C73" s="61">
        <v>608.92999999999995</v>
      </c>
      <c r="D73" s="61"/>
      <c r="E73" s="61">
        <v>7611.6</v>
      </c>
    </row>
    <row r="74" spans="1:5" s="63" customFormat="1" ht="15.75" thickBot="1">
      <c r="A74" s="62" t="s">
        <v>86</v>
      </c>
      <c r="B74" s="62"/>
      <c r="C74" s="62">
        <v>685.04</v>
      </c>
      <c r="D74" s="62" t="s">
        <v>4</v>
      </c>
      <c r="E74" s="62">
        <v>7611.6</v>
      </c>
    </row>
    <row r="75" spans="1:5" ht="15.75" thickBot="1">
      <c r="A75" s="61"/>
      <c r="B75" s="61"/>
      <c r="C75" s="61">
        <v>685.04</v>
      </c>
      <c r="D75" s="61"/>
      <c r="E75" s="61">
        <v>7611.6</v>
      </c>
    </row>
    <row r="76" spans="1:5" s="63" customFormat="1" ht="15.75" thickBot="1">
      <c r="A76" s="62" t="s">
        <v>87</v>
      </c>
      <c r="B76" s="62"/>
      <c r="C76" s="62">
        <v>5252</v>
      </c>
      <c r="D76" s="62" t="s">
        <v>4</v>
      </c>
      <c r="E76" s="62">
        <v>7611.6</v>
      </c>
    </row>
    <row r="77" spans="1:5" ht="15.75" thickBot="1">
      <c r="A77" s="61"/>
      <c r="B77" s="61"/>
      <c r="C77" s="61">
        <v>5252</v>
      </c>
      <c r="D77" s="61"/>
      <c r="E77" s="61">
        <v>7611.6</v>
      </c>
    </row>
    <row r="78" spans="1:5" s="63" customFormat="1" ht="15.75" thickBot="1">
      <c r="A78" s="62" t="s">
        <v>87</v>
      </c>
      <c r="B78" s="62"/>
      <c r="C78" s="62">
        <v>5252</v>
      </c>
      <c r="D78" s="62" t="s">
        <v>4</v>
      </c>
      <c r="E78" s="62">
        <v>7611.6</v>
      </c>
    </row>
    <row r="79" spans="1:5" ht="15.75" thickBot="1">
      <c r="A79" s="61"/>
      <c r="B79" s="61"/>
      <c r="C79" s="61">
        <v>5252</v>
      </c>
      <c r="D79" s="61"/>
      <c r="E79" s="61">
        <v>7611.6</v>
      </c>
    </row>
    <row r="80" spans="1:5" s="63" customFormat="1" ht="15.75" thickBot="1">
      <c r="A80" s="62" t="s">
        <v>31</v>
      </c>
      <c r="B80" s="62"/>
      <c r="C80" s="62">
        <v>540.28</v>
      </c>
      <c r="D80" s="62" t="s">
        <v>30</v>
      </c>
      <c r="E80" s="62">
        <v>2</v>
      </c>
    </row>
    <row r="81" spans="1:5" ht="15.75" thickBot="1">
      <c r="A81" s="61"/>
      <c r="B81" s="61"/>
      <c r="C81" s="61">
        <v>540.28</v>
      </c>
      <c r="D81" s="61"/>
      <c r="E81" s="61">
        <v>2</v>
      </c>
    </row>
    <row r="82" spans="1:5" s="63" customFormat="1" ht="15.75" thickBot="1">
      <c r="A82" s="62" t="s">
        <v>88</v>
      </c>
      <c r="B82" s="62"/>
      <c r="C82" s="62">
        <v>63392</v>
      </c>
      <c r="D82" s="62" t="s">
        <v>28</v>
      </c>
      <c r="E82" s="62">
        <v>1</v>
      </c>
    </row>
    <row r="83" spans="1:5" ht="15.75" thickBot="1">
      <c r="A83" s="61"/>
      <c r="B83" s="61"/>
      <c r="C83" s="61">
        <v>63392</v>
      </c>
      <c r="D83" s="61"/>
      <c r="E83" s="61">
        <v>1</v>
      </c>
    </row>
    <row r="84" spans="1:5" s="63" customFormat="1" ht="15.75" thickBot="1">
      <c r="A84" s="62" t="s">
        <v>89</v>
      </c>
      <c r="B84" s="62"/>
      <c r="C84" s="62">
        <v>8990</v>
      </c>
      <c r="D84" s="62" t="s">
        <v>29</v>
      </c>
      <c r="E84" s="62">
        <v>1</v>
      </c>
    </row>
    <row r="85" spans="1:5" ht="15.75" thickBot="1">
      <c r="A85" s="61"/>
      <c r="B85" s="61"/>
      <c r="C85" s="61">
        <v>8990</v>
      </c>
      <c r="D85" s="61"/>
      <c r="E85" s="61">
        <v>1</v>
      </c>
    </row>
    <row r="86" spans="1:5" s="63" customFormat="1" ht="15.75" thickBot="1">
      <c r="A86" s="62" t="s">
        <v>90</v>
      </c>
      <c r="B86" s="62"/>
      <c r="C86" s="62">
        <v>10108</v>
      </c>
      <c r="D86" s="62" t="s">
        <v>91</v>
      </c>
      <c r="E86" s="62">
        <v>1</v>
      </c>
    </row>
    <row r="87" spans="1:5" ht="15.75" thickBot="1">
      <c r="A87" s="61"/>
      <c r="B87" s="61"/>
      <c r="C87" s="61">
        <v>10108</v>
      </c>
      <c r="D87" s="61"/>
      <c r="E87" s="61">
        <v>1</v>
      </c>
    </row>
    <row r="88" spans="1:5" ht="15.75" thickBot="1">
      <c r="A88" s="61"/>
      <c r="B88" s="61"/>
      <c r="C88" s="61">
        <v>342439.79</v>
      </c>
      <c r="D88" s="61"/>
      <c r="E88" s="61">
        <v>122324.17000000004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Nikiforova_LY</cp:lastModifiedBy>
  <cp:lastPrinted>2019-01-30T01:34:38Z</cp:lastPrinted>
  <dcterms:created xsi:type="dcterms:W3CDTF">2016-03-18T02:51:51Z</dcterms:created>
  <dcterms:modified xsi:type="dcterms:W3CDTF">2020-03-18T01:24:56Z</dcterms:modified>
</cp:coreProperties>
</file>