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Гагарина, д. 7 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2019'!$A$3:$E$77</definedName>
    <definedName name="_xlnm.Print_Area" localSheetId="0">'Гагарина, д. 7 '!$A$1:$D$106</definedName>
  </definedNames>
  <calcPr calcId="144525" calcMode="manual"/>
</workbook>
</file>

<file path=xl/calcChain.xml><?xml version="1.0" encoding="utf-8"?>
<calcChain xmlns="http://schemas.openxmlformats.org/spreadsheetml/2006/main">
  <c r="B100" i="1" l="1"/>
  <c r="B104" i="1"/>
  <c r="B105" i="1" s="1"/>
  <c r="B106" i="1" s="1"/>
  <c r="B8" i="1" l="1"/>
  <c r="C77" i="2" l="1"/>
  <c r="B22" i="1" l="1"/>
  <c r="B76" i="1"/>
  <c r="B73" i="1"/>
  <c r="B69" i="1"/>
  <c r="B66" i="1"/>
  <c r="B79" i="1" l="1"/>
  <c r="B101" i="1"/>
  <c r="B44" i="1"/>
  <c r="B29" i="1"/>
  <c r="B19" i="1"/>
  <c r="B10" i="1" l="1"/>
  <c r="B9" i="1" s="1"/>
  <c r="B16" i="1"/>
  <c r="B13" i="1"/>
  <c r="B103" i="1" l="1"/>
  <c r="B11" i="1"/>
  <c r="H103" i="1" l="1"/>
</calcChain>
</file>

<file path=xl/sharedStrings.xml><?xml version="1.0" encoding="utf-8"?>
<sst xmlns="http://schemas.openxmlformats.org/spreadsheetml/2006/main" count="427" uniqueCount="159">
  <si>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</si>
  <si>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</si>
  <si>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</si>
  <si>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</si>
  <si>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</si>
  <si>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</si>
  <si>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</si>
  <si>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</si>
  <si>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</si>
  <si>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</si>
  <si>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</si>
  <si>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</si>
  <si>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замена эл. лампочки накаливания</t>
  </si>
  <si>
    <t>шт.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</si>
  <si>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</si>
  <si>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</si>
  <si>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</si>
  <si>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</si>
  <si>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</si>
  <si>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</si>
  <si>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</si>
  <si>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</si>
  <si>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</si>
  <si>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</si>
  <si>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</si>
  <si>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</si>
  <si>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</si>
  <si>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</si>
  <si>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</si>
  <si>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</si>
  <si>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</si>
  <si>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</si>
  <si>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</si>
  <si>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</si>
  <si>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>Устранение свищей хомутами</t>
  </si>
  <si>
    <t xml:space="preserve">Годовая фактическая стоимость работ (услуг) </t>
  </si>
  <si>
    <t>м3</t>
  </si>
  <si>
    <t>Утепление вентпродухов изовером и монтажной пеной</t>
  </si>
  <si>
    <t>Ремонт шиферной кровли</t>
  </si>
  <si>
    <t>Адрес: ул. Гагарина, д. 7</t>
  </si>
  <si>
    <t>Закрытие и открытие стояков</t>
  </si>
  <si>
    <t>Проливка горок водой</t>
  </si>
  <si>
    <t>Старшие по дому</t>
  </si>
  <si>
    <t>сброс воздуха со стояков отопления</t>
  </si>
  <si>
    <t>Установка скамеек в деревянном исполнении</t>
  </si>
  <si>
    <t>Ремонт вентилей д.20-32</t>
  </si>
  <si>
    <t>Кол-во</t>
  </si>
  <si>
    <t>Ед.изм</t>
  </si>
  <si>
    <t>Наименование работ</t>
  </si>
  <si>
    <t xml:space="preserve">По адресу ГАГАРИНА ул. д.7                                             </t>
  </si>
  <si>
    <t>Доходы по дому:</t>
  </si>
  <si>
    <t>Справка об уровне сбора платы за жилое помещение по состоянию на 19.02.2020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</si>
  <si>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</si>
  <si>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</si>
  <si>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</si>
  <si>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</si>
  <si>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</si>
  <si>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</si>
  <si>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</si>
  <si>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</si>
  <si>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</si>
  <si>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</si>
  <si>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</si>
  <si>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ГАГАРИНА ул. д.7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</si>
  <si>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</si>
  <si>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</si>
  <si>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</si>
  <si>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</si>
  <si>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</si>
  <si>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</si>
  <si>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</si>
  <si>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</si>
  <si>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</si>
  <si>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</si>
  <si>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</si>
  <si>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</si>
  <si>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</si>
  <si>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</si>
  <si>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</si>
  <si>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</si>
  <si>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Восстановление крепления электроприборов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</si>
  <si>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</si>
  <si>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</si>
  <si>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</si>
  <si>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</si>
  <si>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</si>
  <si>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</si>
  <si>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Дезинсекция деревьев</t>
  </si>
  <si>
    <t>Демонтаж элементов детской площадки</t>
  </si>
  <si>
    <t>Завоз песка на песочницы детских площадок</t>
  </si>
  <si>
    <t>Завоз плодородной земли (чернозем) позаявочно</t>
  </si>
  <si>
    <t>кг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</si>
  <si>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</si>
  <si>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</si>
  <si>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арматуре</t>
  </si>
  <si>
    <t>Замена электропроводки</t>
  </si>
  <si>
    <t>Изготовление дощатого короба</t>
  </si>
  <si>
    <t>Изготовление забора металлического</t>
  </si>
  <si>
    <t>п/м</t>
  </si>
  <si>
    <t>Изготовление и установка бельевых стоек из проф. трубы</t>
  </si>
  <si>
    <t>Изготовление и установка доски объявления  (из ДВП)</t>
  </si>
  <si>
    <t>Исполнение заявок не связаных с ремонтом</t>
  </si>
  <si>
    <t>Копка ям глубиной до 0,7 м с последующим бетонированием для детской пл</t>
  </si>
  <si>
    <t>Краска</t>
  </si>
  <si>
    <t>Навеска замка (тросовый)</t>
  </si>
  <si>
    <t>Организация мест накоп.ртуть сод-х ламп 3,4 кв. 2019г. К=0,6;0,8;0,85;</t>
  </si>
  <si>
    <t>Переноска элементов детской площадки(карусель,грибок,шведская стенка)</t>
  </si>
  <si>
    <t>площадка</t>
  </si>
  <si>
    <t>Протяжка контактов на электроприборах</t>
  </si>
  <si>
    <t>Прочистка вентиляции</t>
  </si>
  <si>
    <t>Прочистка патрубков и вентканалов д.100 мм в зимний период</t>
  </si>
  <si>
    <t>Ремонт деревянных элементов (ступени, площадка) детской горки</t>
  </si>
  <si>
    <t>Ремонт детской площадки</t>
  </si>
  <si>
    <t>Смена вентиля до 20 мм</t>
  </si>
  <si>
    <t>Смена задвижек д.50</t>
  </si>
  <si>
    <t>Смена резьб (для всех диаметров с применением электросварочных работ)</t>
  </si>
  <si>
    <t>Смена смесителя с душевой сеткой (без материала)</t>
  </si>
  <si>
    <t>Смена труб ГВС и ХВС д.32</t>
  </si>
  <si>
    <t>Смена труб ХВС и ГВС д.20</t>
  </si>
  <si>
    <t>Смена труб из водогазопроводных труб д.20 с производством сварочных ра</t>
  </si>
  <si>
    <t>Смена труб из водогазопроводных труб д.57 с производством сварочных ра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</si>
  <si>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</si>
  <si>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</si>
  <si>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</si>
  <si>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</si>
  <si>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</si>
  <si>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</si>
  <si>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</si>
  <si>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</si>
  <si>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</si>
  <si>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</si>
  <si>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качели балансир</t>
  </si>
  <si>
    <t>Установка клумб под цветы</t>
  </si>
  <si>
    <t>Установка металлического забора</t>
  </si>
  <si>
    <t>Установка металлической качели</t>
  </si>
  <si>
    <t>Установка пластиковых окон в подъзд г. Чита ул. Гагарина д.7 п.5</t>
  </si>
  <si>
    <t>Установка пластиковых окон в подъзд г. Чита ул. Гагарина д.7 п.6</t>
  </si>
  <si>
    <t>Установка пружины</t>
  </si>
  <si>
    <t>Установка урн у подъездов</t>
  </si>
  <si>
    <t>Устройство примыканий из оц-ой кровельной стали с выст-им элемен.вентш</t>
  </si>
  <si>
    <t>Устройство соединения эл. проводов с использованием эл.зажимов</t>
  </si>
  <si>
    <t>1 соед.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</si>
  <si>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</si>
  <si>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</si>
  <si>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</si>
  <si>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</si>
  <si>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смена труб ГВС и ХВС  д.20 ПП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</si>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</sst>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12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164" fontId="4" fillId="0" borderId="2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" fontId="12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left" vertical="center" wrapText="1"/>
    </xf>
    <xf numFmtId="0" fontId="30" fillId="34" borderId="12" xfId="0" applyNumberFormat="1" applyFont="1" applyFill="1" applyBorder="1" applyAlignment="1" applyProtection="1">
      <alignment horizontal="left" vertical="center" wrapText="1"/>
    </xf>
    <xf numFmtId="4" fontId="30" fillId="34" borderId="11" xfId="0" applyNumberFormat="1" applyFont="1" applyFill="1" applyBorder="1" applyAlignment="1" applyProtection="1">
      <alignment horizontal="center" vertical="top" wrapText="1"/>
    </xf>
    <xf numFmtId="2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center" vertical="center" wrapText="1"/>
    </xf>
    <xf numFmtId="4" fontId="30" fillId="34" borderId="11" xfId="0" applyNumberFormat="1" applyFont="1" applyFill="1" applyBorder="1" applyAlignment="1" applyProtection="1">
      <alignment horizontal="center" vertical="center" wrapText="1"/>
    </xf>
    <xf numFmtId="2" fontId="30" fillId="34" borderId="11" xfId="0" applyNumberFormat="1" applyFont="1" applyFill="1" applyBorder="1" applyAlignment="1" applyProtection="1">
      <alignment horizontal="center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0" fillId="0" borderId="0" xfId="0"/>
    <xf numFmtId="49" fontId="0" fillId="0" borderId="2" xfId="0" applyNumberFormat="1" applyFill="1" applyBorder="1"/>
    <xf numFmtId="165" fontId="0" fillId="0" borderId="2" xfId="0" applyNumberFormat="1" applyFill="1" applyBorder="1"/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2" xfId="0" applyNumberFormat="1" applyFill="1" applyBorder="1" applyAlignment="1">
      <alignment horizontal="center"/>
    </xf>
    <xf numFmtId="4" fontId="0" fillId="0" borderId="0" xfId="0" applyNumberFormat="1"/>
    <xf numFmtId="4" fontId="0" fillId="3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4" fontId="14" fillId="0" borderId="2" xfId="0" applyNumberFormat="1" applyFont="1" applyFill="1" applyBorder="1"/>
    <xf numFmtId="0" fontId="0" fillId="0" borderId="2" xfId="0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4" borderId="12" xfId="0" applyNumberFormat="1" applyFont="1" applyFill="1" applyBorder="1" applyAlignment="1" applyProtection="1">
      <alignment horizontal="center" vertical="top" wrapText="1"/>
    </xf>
    <xf numFmtId="0" fontId="30" fillId="34" borderId="13" xfId="0" applyNumberFormat="1" applyFont="1" applyFill="1" applyBorder="1" applyAlignment="1" applyProtection="1">
      <alignment horizontal="center" vertical="top" wrapText="1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  <xf numFmtId="0" fontId="29" fillId="34" borderId="0" xfId="0" applyNumberFormat="1" applyFont="1" applyFill="1" applyBorder="1" applyAlignment="1" applyProtection="1">
      <alignment horizontal="center" vertical="top" wrapText="1"/>
    </xf>
    <xf numFmtId="0" fontId="30" fillId="34" borderId="14" xfId="0" applyNumberFormat="1" applyFont="1" applyFill="1" applyBorder="1" applyAlignment="1" applyProtection="1">
      <alignment horizontal="left" vertical="center" wrapText="1"/>
    </xf>
    <xf numFmtId="0" fontId="30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06"/>
  <sheetViews>
    <sheetView tabSelected="1" workbookViewId="0">
      <pane ySplit="3" topLeftCell="A4" activePane="bottomLeft" state="frozen"/>
      <selection pane="bottomLeft" activeCell="G99" sqref="G99"/>
    </sheetView>
  </sheetViews>
  <sheetFormatPr defaultRowHeight="15" x14ac:dyDescent="0.25"/>
  <cols>
    <col min="1" max="1" width="72.7109375" style="5" customWidth="1"/>
    <col min="2" max="2" width="20.42578125" style="7" customWidth="1"/>
    <col min="3" max="3" width="12.140625" style="3" customWidth="1"/>
    <col min="4" max="4" width="14.710937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0.5" customHeight="1" x14ac:dyDescent="0.25">
      <c r="A1" s="59" t="s">
        <v>8</v>
      </c>
      <c r="B1" s="59"/>
      <c r="C1" s="59"/>
      <c r="D1" s="59"/>
    </row>
    <row r="2" spans="1:4" s="8" customFormat="1" ht="15.75" x14ac:dyDescent="0.25">
      <c r="A2" s="25" t="s">
        <v>39</v>
      </c>
      <c r="B2" s="61" t="s">
        <v>148</v>
      </c>
      <c r="C2" s="61"/>
      <c r="D2" s="61"/>
    </row>
    <row r="3" spans="1:4" ht="57" x14ac:dyDescent="0.25">
      <c r="A3" s="9" t="s">
        <v>2</v>
      </c>
      <c r="B3" s="10" t="s">
        <v>35</v>
      </c>
      <c r="C3" s="11" t="s">
        <v>0</v>
      </c>
      <c r="D3" s="32" t="s">
        <v>1</v>
      </c>
    </row>
    <row r="4" spans="1:4" x14ac:dyDescent="0.25">
      <c r="A4" s="13" t="s">
        <v>149</v>
      </c>
      <c r="B4" s="27">
        <v>-765771.80879999977</v>
      </c>
      <c r="C4" s="58" t="s">
        <v>158</v>
      </c>
      <c r="D4" s="12"/>
    </row>
    <row r="5" spans="1:4" x14ac:dyDescent="0.25">
      <c r="A5" s="62" t="s">
        <v>50</v>
      </c>
      <c r="B5" s="62"/>
      <c r="C5" s="62"/>
      <c r="D5" s="62"/>
    </row>
    <row r="6" spans="1:4" x14ac:dyDescent="0.25">
      <c r="A6" s="13" t="s">
        <v>150</v>
      </c>
      <c r="B6" s="27">
        <v>1685123.85</v>
      </c>
      <c r="C6" s="58" t="s">
        <v>158</v>
      </c>
      <c r="D6" s="12"/>
    </row>
    <row r="7" spans="1:4" x14ac:dyDescent="0.25">
      <c r="A7" s="13" t="s">
        <v>151</v>
      </c>
      <c r="B7" s="27">
        <v>1609685.48</v>
      </c>
      <c r="C7" s="58" t="s">
        <v>158</v>
      </c>
      <c r="D7" s="12"/>
    </row>
    <row r="8" spans="1:4" x14ac:dyDescent="0.25">
      <c r="A8" s="13" t="s">
        <v>152</v>
      </c>
      <c r="B8" s="27">
        <f>B7-B6</f>
        <v>-75438.370000000112</v>
      </c>
      <c r="C8" s="58" t="s">
        <v>158</v>
      </c>
      <c r="D8" s="12"/>
    </row>
    <row r="9" spans="1:4" x14ac:dyDescent="0.25">
      <c r="A9" s="14" t="s">
        <v>9</v>
      </c>
      <c r="B9" s="27">
        <f>B10</f>
        <v>20315.52</v>
      </c>
      <c r="C9" s="58" t="s">
        <v>158</v>
      </c>
      <c r="D9" s="12"/>
    </row>
    <row r="10" spans="1:4" x14ac:dyDescent="0.25">
      <c r="A10" s="15" t="s">
        <v>10</v>
      </c>
      <c r="B10" s="28">
        <f>792.96*12+900*12</f>
        <v>20315.52</v>
      </c>
      <c r="C10" s="17" t="s">
        <v>158</v>
      </c>
      <c r="D10" s="12"/>
    </row>
    <row r="11" spans="1:4" x14ac:dyDescent="0.25">
      <c r="A11" s="16" t="s">
        <v>153</v>
      </c>
      <c r="B11" s="29">
        <f>B6+B9</f>
        <v>1705439.37</v>
      </c>
      <c r="C11" s="58" t="s">
        <v>158</v>
      </c>
      <c r="D11" s="18"/>
    </row>
    <row r="12" spans="1:4" x14ac:dyDescent="0.25">
      <c r="A12" s="60" t="s">
        <v>11</v>
      </c>
      <c r="B12" s="60"/>
      <c r="C12" s="60"/>
      <c r="D12" s="60"/>
    </row>
    <row r="13" spans="1:4" x14ac:dyDescent="0.25">
      <c r="A13" s="19" t="s">
        <v>14</v>
      </c>
      <c r="B13" s="29">
        <f>B14+B15</f>
        <v>263501.59000000003</v>
      </c>
      <c r="C13" s="58" t="s">
        <v>158</v>
      </c>
      <c r="D13" s="18"/>
    </row>
    <row r="14" spans="1:4" s="20" customFormat="1" x14ac:dyDescent="0.25">
      <c r="A14" s="26" t="s">
        <v>129</v>
      </c>
      <c r="B14" s="30">
        <v>128504.02</v>
      </c>
      <c r="C14" s="33" t="s">
        <v>4</v>
      </c>
      <c r="D14" s="33">
        <v>34176.6</v>
      </c>
    </row>
    <row r="15" spans="1:4" s="20" customFormat="1" x14ac:dyDescent="0.25">
      <c r="A15" s="26" t="s">
        <v>130</v>
      </c>
      <c r="B15" s="30">
        <v>134997.57</v>
      </c>
      <c r="C15" s="33" t="s">
        <v>4</v>
      </c>
      <c r="D15" s="33">
        <v>34176.6</v>
      </c>
    </row>
    <row r="16" spans="1:4" ht="28.5" x14ac:dyDescent="0.25">
      <c r="A16" s="19" t="s">
        <v>15</v>
      </c>
      <c r="B16" s="29">
        <f>B18+B17</f>
        <v>111073.98000000001</v>
      </c>
      <c r="C16" s="58" t="s">
        <v>158</v>
      </c>
      <c r="D16" s="18"/>
    </row>
    <row r="17" spans="1:4" s="20" customFormat="1" x14ac:dyDescent="0.25">
      <c r="A17" s="26" t="s">
        <v>125</v>
      </c>
      <c r="B17" s="30">
        <v>54340.800000000003</v>
      </c>
      <c r="C17" s="33" t="s">
        <v>4</v>
      </c>
      <c r="D17" s="33">
        <v>34176.6</v>
      </c>
    </row>
    <row r="18" spans="1:4" s="20" customFormat="1" x14ac:dyDescent="0.25">
      <c r="A18" s="26" t="s">
        <v>126</v>
      </c>
      <c r="B18" s="30">
        <v>56733.18</v>
      </c>
      <c r="C18" s="33" t="s">
        <v>4</v>
      </c>
      <c r="D18" s="33">
        <v>34176.6</v>
      </c>
    </row>
    <row r="19" spans="1:4" x14ac:dyDescent="0.25">
      <c r="A19" s="19" t="s">
        <v>16</v>
      </c>
      <c r="B19" s="29">
        <f>B20+B21</f>
        <v>169186.18</v>
      </c>
      <c r="C19" s="58" t="s">
        <v>158</v>
      </c>
      <c r="D19" s="45"/>
    </row>
    <row r="20" spans="1:4" s="20" customFormat="1" x14ac:dyDescent="0.25">
      <c r="A20" s="26" t="s">
        <v>81</v>
      </c>
      <c r="B20" s="30">
        <v>83957.45</v>
      </c>
      <c r="C20" s="33" t="s">
        <v>17</v>
      </c>
      <c r="D20" s="33">
        <v>1585</v>
      </c>
    </row>
    <row r="21" spans="1:4" s="20" customFormat="1" x14ac:dyDescent="0.25">
      <c r="A21" s="26" t="s">
        <v>82</v>
      </c>
      <c r="B21" s="30">
        <v>85228.73</v>
      </c>
      <c r="C21" s="33" t="s">
        <v>17</v>
      </c>
      <c r="D21" s="33">
        <v>1609</v>
      </c>
    </row>
    <row r="22" spans="1:4" ht="28.5" x14ac:dyDescent="0.25">
      <c r="A22" s="19" t="s">
        <v>18</v>
      </c>
      <c r="B22" s="29">
        <f>SUM(B23:B28)</f>
        <v>37936.020000000004</v>
      </c>
      <c r="C22" s="58" t="s">
        <v>158</v>
      </c>
      <c r="D22" s="18"/>
    </row>
    <row r="23" spans="1:4" s="20" customFormat="1" x14ac:dyDescent="0.25">
      <c r="A23" s="26" t="s">
        <v>85</v>
      </c>
      <c r="B23" s="30">
        <v>3075.89</v>
      </c>
      <c r="C23" s="33" t="s">
        <v>4</v>
      </c>
      <c r="D23" s="33">
        <v>34176.6</v>
      </c>
    </row>
    <row r="24" spans="1:4" s="20" customFormat="1" x14ac:dyDescent="0.25">
      <c r="A24" s="26" t="s">
        <v>86</v>
      </c>
      <c r="B24" s="30">
        <v>3075.89</v>
      </c>
      <c r="C24" s="33" t="s">
        <v>4</v>
      </c>
      <c r="D24" s="33">
        <v>34176.6</v>
      </c>
    </row>
    <row r="25" spans="1:4" s="20" customFormat="1" x14ac:dyDescent="0.25">
      <c r="A25" s="26" t="s">
        <v>142</v>
      </c>
      <c r="B25" s="30">
        <v>2734.13</v>
      </c>
      <c r="C25" s="33" t="s">
        <v>4</v>
      </c>
      <c r="D25" s="33">
        <v>34176.6</v>
      </c>
    </row>
    <row r="26" spans="1:4" s="20" customFormat="1" x14ac:dyDescent="0.25">
      <c r="A26" s="26" t="s">
        <v>143</v>
      </c>
      <c r="B26" s="30">
        <v>3075.89</v>
      </c>
      <c r="C26" s="33" t="s">
        <v>4</v>
      </c>
      <c r="D26" s="33">
        <v>34176.6</v>
      </c>
    </row>
    <row r="27" spans="1:4" s="20" customFormat="1" x14ac:dyDescent="0.25">
      <c r="A27" s="26" t="s">
        <v>144</v>
      </c>
      <c r="B27" s="30">
        <v>12987.11</v>
      </c>
      <c r="C27" s="33" t="s">
        <v>4</v>
      </c>
      <c r="D27" s="33">
        <v>34176.6</v>
      </c>
    </row>
    <row r="28" spans="1:4" s="20" customFormat="1" x14ac:dyDescent="0.25">
      <c r="A28" s="26" t="s">
        <v>145</v>
      </c>
      <c r="B28" s="30">
        <v>12987.11</v>
      </c>
      <c r="C28" s="33" t="s">
        <v>4</v>
      </c>
      <c r="D28" s="33">
        <v>34176.6</v>
      </c>
    </row>
    <row r="29" spans="1:4" ht="42.75" x14ac:dyDescent="0.25">
      <c r="A29" s="19" t="s">
        <v>19</v>
      </c>
      <c r="B29" s="29">
        <f>SUM(B30:B43)</f>
        <v>291250.57</v>
      </c>
      <c r="C29" s="58" t="s">
        <v>158</v>
      </c>
      <c r="D29" s="22"/>
    </row>
    <row r="30" spans="1:4" s="20" customFormat="1" x14ac:dyDescent="0.25">
      <c r="A30" s="26" t="s">
        <v>80</v>
      </c>
      <c r="B30" s="30">
        <v>464.72</v>
      </c>
      <c r="C30" s="33" t="s">
        <v>13</v>
      </c>
      <c r="D30" s="33">
        <v>2</v>
      </c>
    </row>
    <row r="31" spans="1:4" s="20" customFormat="1" x14ac:dyDescent="0.25">
      <c r="A31" s="26" t="s">
        <v>92</v>
      </c>
      <c r="B31" s="30">
        <v>1032.2</v>
      </c>
      <c r="C31" s="33" t="s">
        <v>13</v>
      </c>
      <c r="D31" s="33">
        <v>13</v>
      </c>
    </row>
    <row r="32" spans="1:4" s="20" customFormat="1" x14ac:dyDescent="0.25">
      <c r="A32" s="26" t="s">
        <v>93</v>
      </c>
      <c r="B32" s="30">
        <v>560.73</v>
      </c>
      <c r="C32" s="33" t="s">
        <v>13</v>
      </c>
      <c r="D32" s="33">
        <v>3</v>
      </c>
    </row>
    <row r="33" spans="1:5" s="20" customFormat="1" x14ac:dyDescent="0.25">
      <c r="A33" s="26" t="s">
        <v>94</v>
      </c>
      <c r="B33" s="30">
        <v>668.46</v>
      </c>
      <c r="C33" s="33" t="s">
        <v>13</v>
      </c>
      <c r="D33" s="33">
        <v>3</v>
      </c>
    </row>
    <row r="34" spans="1:5" s="20" customFormat="1" x14ac:dyDescent="0.25">
      <c r="A34" s="26" t="s">
        <v>96</v>
      </c>
      <c r="B34" s="30">
        <v>1039.3800000000001</v>
      </c>
      <c r="C34" s="33" t="s">
        <v>13</v>
      </c>
      <c r="D34" s="33">
        <v>2</v>
      </c>
    </row>
    <row r="35" spans="1:5" s="20" customFormat="1" x14ac:dyDescent="0.25">
      <c r="A35" s="26" t="s">
        <v>100</v>
      </c>
      <c r="B35" s="30">
        <v>8355.36</v>
      </c>
      <c r="C35" s="33" t="s">
        <v>13</v>
      </c>
      <c r="D35" s="33">
        <v>8</v>
      </c>
    </row>
    <row r="36" spans="1:5" s="20" customFormat="1" x14ac:dyDescent="0.25">
      <c r="A36" s="26" t="s">
        <v>104</v>
      </c>
      <c r="B36" s="30">
        <v>385.59</v>
      </c>
      <c r="C36" s="33" t="s">
        <v>13</v>
      </c>
      <c r="D36" s="33">
        <v>1</v>
      </c>
    </row>
    <row r="37" spans="1:5" s="20" customFormat="1" x14ac:dyDescent="0.25">
      <c r="A37" s="26" t="s">
        <v>108</v>
      </c>
      <c r="B37" s="30">
        <v>3253.04</v>
      </c>
      <c r="C37" s="33" t="s">
        <v>13</v>
      </c>
      <c r="D37" s="33">
        <v>14</v>
      </c>
    </row>
    <row r="38" spans="1:5" s="20" customFormat="1" x14ac:dyDescent="0.25">
      <c r="A38" s="26" t="s">
        <v>38</v>
      </c>
      <c r="B38" s="30">
        <v>4130.04</v>
      </c>
      <c r="C38" s="33" t="s">
        <v>4</v>
      </c>
      <c r="D38" s="33">
        <v>6.5</v>
      </c>
    </row>
    <row r="39" spans="1:5" s="20" customFormat="1" x14ac:dyDescent="0.25">
      <c r="A39" s="26" t="s">
        <v>135</v>
      </c>
      <c r="B39" s="30">
        <v>126630</v>
      </c>
      <c r="C39" s="33" t="s">
        <v>13</v>
      </c>
      <c r="D39" s="33">
        <v>1</v>
      </c>
    </row>
    <row r="40" spans="1:5" s="20" customFormat="1" x14ac:dyDescent="0.25">
      <c r="A40" s="26" t="s">
        <v>136</v>
      </c>
      <c r="B40" s="30">
        <v>144211</v>
      </c>
      <c r="C40" s="33" t="s">
        <v>13</v>
      </c>
      <c r="D40" s="33">
        <v>1</v>
      </c>
    </row>
    <row r="41" spans="1:5" s="20" customFormat="1" x14ac:dyDescent="0.25">
      <c r="A41" s="26" t="s">
        <v>137</v>
      </c>
      <c r="B41" s="30">
        <v>240.9</v>
      </c>
      <c r="C41" s="33" t="s">
        <v>13</v>
      </c>
      <c r="D41" s="33">
        <v>1</v>
      </c>
    </row>
    <row r="42" spans="1:5" s="20" customFormat="1" x14ac:dyDescent="0.25">
      <c r="A42" s="26" t="s">
        <v>139</v>
      </c>
      <c r="B42" s="30">
        <v>105.29</v>
      </c>
      <c r="C42" s="33" t="s">
        <v>4</v>
      </c>
      <c r="D42" s="33">
        <v>0.25</v>
      </c>
    </row>
    <row r="43" spans="1:5" s="20" customFormat="1" x14ac:dyDescent="0.25">
      <c r="A43" s="26" t="s">
        <v>12</v>
      </c>
      <c r="B43" s="30">
        <v>173.86</v>
      </c>
      <c r="C43" s="33" t="s">
        <v>13</v>
      </c>
      <c r="D43" s="33">
        <v>2</v>
      </c>
    </row>
    <row r="44" spans="1:5" ht="42.75" x14ac:dyDescent="0.25">
      <c r="A44" s="19" t="s">
        <v>20</v>
      </c>
      <c r="B44" s="29">
        <f>SUM(B45:B62)</f>
        <v>78929.989999999991</v>
      </c>
      <c r="C44" s="58" t="s">
        <v>158</v>
      </c>
      <c r="D44" s="18"/>
      <c r="E44" s="4" t="s">
        <v>3</v>
      </c>
    </row>
    <row r="45" spans="1:5" s="20" customFormat="1" x14ac:dyDescent="0.25">
      <c r="A45" s="26" t="s">
        <v>83</v>
      </c>
      <c r="B45" s="30">
        <v>2422.65</v>
      </c>
      <c r="C45" s="33" t="s">
        <v>84</v>
      </c>
      <c r="D45" s="33">
        <v>5</v>
      </c>
    </row>
    <row r="46" spans="1:5" s="20" customFormat="1" x14ac:dyDescent="0.25">
      <c r="A46" s="26" t="s">
        <v>40</v>
      </c>
      <c r="B46" s="30">
        <v>7284.24</v>
      </c>
      <c r="C46" s="33" t="s">
        <v>21</v>
      </c>
      <c r="D46" s="33">
        <v>9</v>
      </c>
    </row>
    <row r="47" spans="1:5" s="20" customFormat="1" x14ac:dyDescent="0.25">
      <c r="A47" s="26" t="s">
        <v>95</v>
      </c>
      <c r="B47" s="30">
        <v>5871.25</v>
      </c>
      <c r="C47" s="33" t="s">
        <v>5</v>
      </c>
      <c r="D47" s="33">
        <v>25</v>
      </c>
    </row>
    <row r="48" spans="1:5" s="20" customFormat="1" x14ac:dyDescent="0.25">
      <c r="A48" s="26" t="s">
        <v>101</v>
      </c>
      <c r="B48" s="30">
        <v>232.36</v>
      </c>
      <c r="C48" s="33" t="s">
        <v>13</v>
      </c>
      <c r="D48" s="33">
        <v>1</v>
      </c>
    </row>
    <row r="49" spans="1:4" s="20" customFormat="1" x14ac:dyDescent="0.25">
      <c r="A49" s="26" t="s">
        <v>45</v>
      </c>
      <c r="B49" s="30">
        <v>383.63</v>
      </c>
      <c r="C49" s="33" t="s">
        <v>13</v>
      </c>
      <c r="D49" s="33">
        <v>1</v>
      </c>
    </row>
    <row r="50" spans="1:4" s="20" customFormat="1" x14ac:dyDescent="0.25">
      <c r="A50" s="26" t="s">
        <v>113</v>
      </c>
      <c r="B50" s="30">
        <v>3659.94</v>
      </c>
      <c r="C50" s="33" t="s">
        <v>13</v>
      </c>
      <c r="D50" s="33">
        <v>6</v>
      </c>
    </row>
    <row r="51" spans="1:4" s="20" customFormat="1" x14ac:dyDescent="0.25">
      <c r="A51" s="26" t="s">
        <v>114</v>
      </c>
      <c r="B51" s="30">
        <v>3607.3</v>
      </c>
      <c r="C51" s="33" t="s">
        <v>13</v>
      </c>
      <c r="D51" s="33">
        <v>1</v>
      </c>
    </row>
    <row r="52" spans="1:4" s="20" customFormat="1" x14ac:dyDescent="0.25">
      <c r="A52" s="26" t="s">
        <v>115</v>
      </c>
      <c r="B52" s="30">
        <v>6908.88</v>
      </c>
      <c r="C52" s="33" t="s">
        <v>13</v>
      </c>
      <c r="D52" s="33">
        <v>6</v>
      </c>
    </row>
    <row r="53" spans="1:4" s="20" customFormat="1" x14ac:dyDescent="0.25">
      <c r="A53" s="26" t="s">
        <v>116</v>
      </c>
      <c r="B53" s="30">
        <v>243.38</v>
      </c>
      <c r="C53" s="33" t="s">
        <v>13</v>
      </c>
      <c r="D53" s="33">
        <v>1</v>
      </c>
    </row>
    <row r="54" spans="1:4" s="20" customFormat="1" x14ac:dyDescent="0.25">
      <c r="A54" s="26" t="s">
        <v>117</v>
      </c>
      <c r="B54" s="30">
        <v>11731.2</v>
      </c>
      <c r="C54" s="33" t="s">
        <v>5</v>
      </c>
      <c r="D54" s="33">
        <v>7.8</v>
      </c>
    </row>
    <row r="55" spans="1:4" s="20" customFormat="1" x14ac:dyDescent="0.25">
      <c r="A55" s="26" t="s">
        <v>118</v>
      </c>
      <c r="B55" s="30">
        <v>12145</v>
      </c>
      <c r="C55" s="33" t="s">
        <v>5</v>
      </c>
      <c r="D55" s="33">
        <v>7</v>
      </c>
    </row>
    <row r="56" spans="1:4" s="20" customFormat="1" x14ac:dyDescent="0.25">
      <c r="A56" s="26" t="s">
        <v>119</v>
      </c>
      <c r="B56" s="30">
        <v>465.79</v>
      </c>
      <c r="C56" s="33" t="s">
        <v>13</v>
      </c>
      <c r="D56" s="33">
        <v>0.5</v>
      </c>
    </row>
    <row r="57" spans="1:4" s="20" customFormat="1" x14ac:dyDescent="0.25">
      <c r="A57" s="26" t="s">
        <v>120</v>
      </c>
      <c r="B57" s="30">
        <v>4402.2</v>
      </c>
      <c r="C57" s="33" t="s">
        <v>5</v>
      </c>
      <c r="D57" s="33">
        <v>4.5999999999999996</v>
      </c>
    </row>
    <row r="58" spans="1:4" s="20" customFormat="1" x14ac:dyDescent="0.25">
      <c r="A58" s="26" t="s">
        <v>34</v>
      </c>
      <c r="B58" s="30">
        <v>179.6</v>
      </c>
      <c r="C58" s="33" t="s">
        <v>13</v>
      </c>
      <c r="D58" s="33">
        <v>1</v>
      </c>
    </row>
    <row r="59" spans="1:4" s="20" customFormat="1" x14ac:dyDescent="0.25">
      <c r="A59" s="26" t="s">
        <v>140</v>
      </c>
      <c r="B59" s="30">
        <v>906.54</v>
      </c>
      <c r="C59" s="33" t="s">
        <v>141</v>
      </c>
      <c r="D59" s="33">
        <v>2</v>
      </c>
    </row>
    <row r="60" spans="1:4" s="20" customFormat="1" x14ac:dyDescent="0.25">
      <c r="A60" s="26" t="s">
        <v>32</v>
      </c>
      <c r="B60" s="30">
        <v>540.28</v>
      </c>
      <c r="C60" s="33" t="s">
        <v>33</v>
      </c>
      <c r="D60" s="33">
        <v>2</v>
      </c>
    </row>
    <row r="61" spans="1:4" s="20" customFormat="1" x14ac:dyDescent="0.25">
      <c r="A61" s="26" t="s">
        <v>43</v>
      </c>
      <c r="B61" s="30">
        <v>15538.25</v>
      </c>
      <c r="C61" s="33" t="s">
        <v>21</v>
      </c>
      <c r="D61" s="33">
        <v>25</v>
      </c>
    </row>
    <row r="62" spans="1:4" s="20" customFormat="1" x14ac:dyDescent="0.25">
      <c r="A62" s="26" t="s">
        <v>146</v>
      </c>
      <c r="B62" s="30">
        <v>2407.5</v>
      </c>
      <c r="C62" s="33" t="s">
        <v>5</v>
      </c>
      <c r="D62" s="33">
        <v>1.5</v>
      </c>
    </row>
    <row r="63" spans="1:4" ht="28.5" x14ac:dyDescent="0.25">
      <c r="A63" s="19" t="s">
        <v>22</v>
      </c>
      <c r="B63" s="29">
        <v>0</v>
      </c>
      <c r="C63" s="58" t="s">
        <v>158</v>
      </c>
      <c r="D63" s="18"/>
    </row>
    <row r="64" spans="1:4" ht="28.5" x14ac:dyDescent="0.25">
      <c r="A64" s="19" t="s">
        <v>23</v>
      </c>
      <c r="B64" s="29">
        <v>0</v>
      </c>
      <c r="C64" s="58" t="s">
        <v>158</v>
      </c>
      <c r="D64" s="18"/>
    </row>
    <row r="65" spans="1:4" x14ac:dyDescent="0.25">
      <c r="A65" s="19" t="s">
        <v>24</v>
      </c>
      <c r="B65" s="29">
        <v>0</v>
      </c>
      <c r="C65" s="58" t="s">
        <v>158</v>
      </c>
      <c r="D65" s="18"/>
    </row>
    <row r="66" spans="1:4" ht="28.5" x14ac:dyDescent="0.25">
      <c r="A66" s="19" t="s">
        <v>25</v>
      </c>
      <c r="B66" s="29">
        <f>SUM(B67:B68)</f>
        <v>3228.28</v>
      </c>
      <c r="C66" s="58" t="s">
        <v>158</v>
      </c>
      <c r="D66" s="18"/>
    </row>
    <row r="67" spans="1:4" s="20" customFormat="1" x14ac:dyDescent="0.25">
      <c r="A67" s="26" t="s">
        <v>109</v>
      </c>
      <c r="B67" s="30">
        <v>1928.64</v>
      </c>
      <c r="C67" s="33" t="s">
        <v>5</v>
      </c>
      <c r="D67" s="33">
        <v>7</v>
      </c>
    </row>
    <row r="68" spans="1:4" s="20" customFormat="1" x14ac:dyDescent="0.25">
      <c r="A68" s="26" t="s">
        <v>37</v>
      </c>
      <c r="B68" s="30">
        <v>1299.6400000000001</v>
      </c>
      <c r="C68" s="33" t="s">
        <v>13</v>
      </c>
      <c r="D68" s="33">
        <v>4</v>
      </c>
    </row>
    <row r="69" spans="1:4" ht="28.5" x14ac:dyDescent="0.25">
      <c r="A69" s="19" t="s">
        <v>26</v>
      </c>
      <c r="B69" s="29">
        <f>SUM(B70:B72)</f>
        <v>15364.24</v>
      </c>
      <c r="C69" s="58" t="s">
        <v>158</v>
      </c>
      <c r="D69" s="18"/>
    </row>
    <row r="70" spans="1:4" s="20" customFormat="1" x14ac:dyDescent="0.25">
      <c r="A70" s="26" t="s">
        <v>110</v>
      </c>
      <c r="B70" s="30">
        <v>326.52999999999997</v>
      </c>
      <c r="C70" s="33" t="s">
        <v>13</v>
      </c>
      <c r="D70" s="33">
        <v>1</v>
      </c>
    </row>
    <row r="71" spans="1:4" s="20" customFormat="1" x14ac:dyDescent="0.25">
      <c r="A71" s="26" t="s">
        <v>123</v>
      </c>
      <c r="B71" s="30">
        <v>7860.62</v>
      </c>
      <c r="C71" s="33" t="s">
        <v>4</v>
      </c>
      <c r="D71" s="33">
        <v>34176.6</v>
      </c>
    </row>
    <row r="72" spans="1:4" s="20" customFormat="1" x14ac:dyDescent="0.25">
      <c r="A72" s="26" t="s">
        <v>124</v>
      </c>
      <c r="B72" s="30">
        <v>7177.09</v>
      </c>
      <c r="C72" s="33" t="s">
        <v>4</v>
      </c>
      <c r="D72" s="33">
        <v>34176.6</v>
      </c>
    </row>
    <row r="73" spans="1:4" ht="28.5" x14ac:dyDescent="0.25">
      <c r="A73" s="19" t="s">
        <v>27</v>
      </c>
      <c r="B73" s="29">
        <f>SUM(B74:B75)</f>
        <v>58100.22</v>
      </c>
      <c r="C73" s="58" t="s">
        <v>158</v>
      </c>
      <c r="D73" s="18"/>
    </row>
    <row r="74" spans="1:4" s="20" customFormat="1" x14ac:dyDescent="0.25">
      <c r="A74" s="26" t="s">
        <v>121</v>
      </c>
      <c r="B74" s="30">
        <v>27341.279999999999</v>
      </c>
      <c r="C74" s="33" t="s">
        <v>4</v>
      </c>
      <c r="D74" s="33">
        <v>34176.6</v>
      </c>
    </row>
    <row r="75" spans="1:4" s="20" customFormat="1" x14ac:dyDescent="0.25">
      <c r="A75" s="26" t="s">
        <v>122</v>
      </c>
      <c r="B75" s="30">
        <v>30758.94</v>
      </c>
      <c r="C75" s="33" t="s">
        <v>4</v>
      </c>
      <c r="D75" s="33">
        <v>34176.6</v>
      </c>
    </row>
    <row r="76" spans="1:4" ht="28.5" x14ac:dyDescent="0.25">
      <c r="A76" s="19" t="s">
        <v>28</v>
      </c>
      <c r="B76" s="29">
        <f>SUM(B77:B78)</f>
        <v>5210.72</v>
      </c>
      <c r="C76" s="58" t="s">
        <v>158</v>
      </c>
      <c r="D76" s="18"/>
    </row>
    <row r="77" spans="1:4" s="20" customFormat="1" x14ac:dyDescent="0.25">
      <c r="A77" s="26" t="s">
        <v>87</v>
      </c>
      <c r="B77" s="30">
        <v>3200</v>
      </c>
      <c r="C77" s="33" t="s">
        <v>13</v>
      </c>
      <c r="D77" s="33">
        <v>20</v>
      </c>
    </row>
    <row r="78" spans="1:4" s="20" customFormat="1" x14ac:dyDescent="0.25">
      <c r="A78" s="26" t="s">
        <v>29</v>
      </c>
      <c r="B78" s="30">
        <v>2010.72</v>
      </c>
      <c r="C78" s="33" t="s">
        <v>4</v>
      </c>
      <c r="D78" s="33">
        <v>1416</v>
      </c>
    </row>
    <row r="79" spans="1:4" ht="57" x14ac:dyDescent="0.25">
      <c r="A79" s="19" t="s">
        <v>30</v>
      </c>
      <c r="B79" s="29">
        <f>SUM(B80:B99)</f>
        <v>221517.65</v>
      </c>
      <c r="C79" s="58" t="s">
        <v>158</v>
      </c>
      <c r="D79" s="18"/>
    </row>
    <row r="80" spans="1:4" s="20" customFormat="1" x14ac:dyDescent="0.25">
      <c r="A80" s="26" t="s">
        <v>88</v>
      </c>
      <c r="B80" s="30">
        <v>1057.74</v>
      </c>
      <c r="C80" s="33" t="s">
        <v>13</v>
      </c>
      <c r="D80" s="33">
        <v>1</v>
      </c>
    </row>
    <row r="81" spans="1:4" s="20" customFormat="1" x14ac:dyDescent="0.25">
      <c r="A81" s="26" t="s">
        <v>89</v>
      </c>
      <c r="B81" s="30">
        <v>3109.12</v>
      </c>
      <c r="C81" s="33" t="s">
        <v>36</v>
      </c>
      <c r="D81" s="33">
        <v>1</v>
      </c>
    </row>
    <row r="82" spans="1:4" s="20" customFormat="1" x14ac:dyDescent="0.25">
      <c r="A82" s="26" t="s">
        <v>90</v>
      </c>
      <c r="B82" s="30">
        <v>6216</v>
      </c>
      <c r="C82" s="33" t="s">
        <v>91</v>
      </c>
      <c r="D82" s="33">
        <v>800</v>
      </c>
    </row>
    <row r="83" spans="1:4" s="20" customFormat="1" x14ac:dyDescent="0.25">
      <c r="A83" s="26" t="s">
        <v>97</v>
      </c>
      <c r="B83" s="30">
        <v>7359.72</v>
      </c>
      <c r="C83" s="33" t="s">
        <v>98</v>
      </c>
      <c r="D83" s="33">
        <v>12</v>
      </c>
    </row>
    <row r="84" spans="1:4" s="20" customFormat="1" x14ac:dyDescent="0.25">
      <c r="A84" s="26" t="s">
        <v>99</v>
      </c>
      <c r="B84" s="30">
        <v>6816.19</v>
      </c>
      <c r="C84" s="33" t="s">
        <v>13</v>
      </c>
      <c r="D84" s="33">
        <v>4</v>
      </c>
    </row>
    <row r="85" spans="1:4" s="20" customFormat="1" x14ac:dyDescent="0.25">
      <c r="A85" s="26" t="s">
        <v>102</v>
      </c>
      <c r="B85" s="30">
        <v>3749.84</v>
      </c>
      <c r="C85" s="33" t="s">
        <v>13</v>
      </c>
      <c r="D85" s="33">
        <v>8</v>
      </c>
    </row>
    <row r="86" spans="1:4" s="20" customFormat="1" x14ac:dyDescent="0.25">
      <c r="A86" s="26" t="s">
        <v>103</v>
      </c>
      <c r="B86" s="30">
        <v>5450</v>
      </c>
      <c r="C86" s="33" t="s">
        <v>91</v>
      </c>
      <c r="D86" s="33">
        <v>54.5</v>
      </c>
    </row>
    <row r="87" spans="1:4" s="20" customFormat="1" x14ac:dyDescent="0.25">
      <c r="A87" s="26" t="s">
        <v>105</v>
      </c>
      <c r="B87" s="30">
        <v>268.39999999999998</v>
      </c>
      <c r="C87" s="33" t="s">
        <v>4</v>
      </c>
      <c r="D87" s="33">
        <v>15788.1</v>
      </c>
    </row>
    <row r="88" spans="1:4" s="20" customFormat="1" x14ac:dyDescent="0.25">
      <c r="A88" s="26" t="s">
        <v>106</v>
      </c>
      <c r="B88" s="30">
        <v>4743.66</v>
      </c>
      <c r="C88" s="33" t="s">
        <v>107</v>
      </c>
      <c r="D88" s="33">
        <v>1</v>
      </c>
    </row>
    <row r="89" spans="1:4" s="20" customFormat="1" x14ac:dyDescent="0.25">
      <c r="A89" s="26" t="s">
        <v>41</v>
      </c>
      <c r="B89" s="30">
        <v>420.58</v>
      </c>
      <c r="C89" s="33" t="s">
        <v>13</v>
      </c>
      <c r="D89" s="33">
        <v>1</v>
      </c>
    </row>
    <row r="90" spans="1:4" s="20" customFormat="1" x14ac:dyDescent="0.25">
      <c r="A90" s="26" t="s">
        <v>111</v>
      </c>
      <c r="B90" s="30">
        <v>2884.15</v>
      </c>
      <c r="C90" s="33" t="s">
        <v>13</v>
      </c>
      <c r="D90" s="33">
        <v>1</v>
      </c>
    </row>
    <row r="91" spans="1:4" s="20" customFormat="1" x14ac:dyDescent="0.25">
      <c r="A91" s="26" t="s">
        <v>112</v>
      </c>
      <c r="B91" s="30">
        <v>7558.66</v>
      </c>
      <c r="C91" s="33" t="s">
        <v>13</v>
      </c>
      <c r="D91" s="33">
        <v>2</v>
      </c>
    </row>
    <row r="92" spans="1:4" s="20" customFormat="1" x14ac:dyDescent="0.25">
      <c r="A92" s="26" t="s">
        <v>127</v>
      </c>
      <c r="B92" s="30">
        <v>82337.179999999993</v>
      </c>
      <c r="C92" s="33" t="s">
        <v>4</v>
      </c>
      <c r="D92" s="33">
        <v>33607</v>
      </c>
    </row>
    <row r="93" spans="1:4" s="20" customFormat="1" x14ac:dyDescent="0.25">
      <c r="A93" s="26" t="s">
        <v>128</v>
      </c>
      <c r="B93" s="30">
        <v>81031.64</v>
      </c>
      <c r="C93" s="33" t="s">
        <v>4</v>
      </c>
      <c r="D93" s="33">
        <v>33074.129999999997</v>
      </c>
    </row>
    <row r="94" spans="1:4" s="20" customFormat="1" x14ac:dyDescent="0.25">
      <c r="A94" s="26" t="s">
        <v>131</v>
      </c>
      <c r="B94" s="30">
        <v>1272.24</v>
      </c>
      <c r="C94" s="33" t="s">
        <v>13</v>
      </c>
      <c r="D94" s="33">
        <v>2</v>
      </c>
    </row>
    <row r="95" spans="1:4" s="20" customFormat="1" x14ac:dyDescent="0.25">
      <c r="A95" s="26" t="s">
        <v>132</v>
      </c>
      <c r="B95" s="30">
        <v>1163.68</v>
      </c>
      <c r="C95" s="33" t="s">
        <v>13</v>
      </c>
      <c r="D95" s="33">
        <v>4</v>
      </c>
    </row>
    <row r="96" spans="1:4" s="20" customFormat="1" x14ac:dyDescent="0.25">
      <c r="A96" s="26" t="s">
        <v>133</v>
      </c>
      <c r="B96" s="30">
        <v>2378.52</v>
      </c>
      <c r="C96" s="33" t="s">
        <v>5</v>
      </c>
      <c r="D96" s="33">
        <v>12</v>
      </c>
    </row>
    <row r="97" spans="1:8" s="20" customFormat="1" x14ac:dyDescent="0.25">
      <c r="A97" s="26" t="s">
        <v>134</v>
      </c>
      <c r="B97" s="30">
        <v>1912.57</v>
      </c>
      <c r="C97" s="33" t="s">
        <v>13</v>
      </c>
      <c r="D97" s="33">
        <v>1</v>
      </c>
    </row>
    <row r="98" spans="1:8" s="20" customFormat="1" x14ac:dyDescent="0.25">
      <c r="A98" s="26" t="s">
        <v>44</v>
      </c>
      <c r="B98" s="30">
        <v>1213.42</v>
      </c>
      <c r="C98" s="33" t="s">
        <v>13</v>
      </c>
      <c r="D98" s="33">
        <v>2</v>
      </c>
    </row>
    <row r="99" spans="1:8" s="20" customFormat="1" x14ac:dyDescent="0.25">
      <c r="A99" s="26" t="s">
        <v>138</v>
      </c>
      <c r="B99" s="30">
        <v>574.34</v>
      </c>
      <c r="C99" s="33" t="s">
        <v>13</v>
      </c>
      <c r="D99" s="33">
        <v>2</v>
      </c>
    </row>
    <row r="100" spans="1:8" x14ac:dyDescent="0.25">
      <c r="A100" s="19" t="s">
        <v>31</v>
      </c>
      <c r="B100" s="29">
        <f>B101+B102</f>
        <v>60193.31</v>
      </c>
      <c r="C100" s="58" t="s">
        <v>158</v>
      </c>
      <c r="D100" s="18"/>
    </row>
    <row r="101" spans="1:8" ht="30" x14ac:dyDescent="0.25">
      <c r="A101" s="23" t="s">
        <v>7</v>
      </c>
      <c r="B101" s="31">
        <f>D101*5*12</f>
        <v>7080</v>
      </c>
      <c r="C101" s="24" t="s">
        <v>6</v>
      </c>
      <c r="D101" s="21">
        <v>118</v>
      </c>
    </row>
    <row r="102" spans="1:8" x14ac:dyDescent="0.25">
      <c r="A102" s="26" t="s">
        <v>42</v>
      </c>
      <c r="B102" s="31">
        <v>53113.31</v>
      </c>
      <c r="C102" s="17" t="s">
        <v>158</v>
      </c>
      <c r="D102" s="21"/>
    </row>
    <row r="103" spans="1:8" x14ac:dyDescent="0.25">
      <c r="A103" s="16" t="s">
        <v>154</v>
      </c>
      <c r="B103" s="29">
        <f>B13+B16+B19+B22+B29+B44+B63+B64+B65+B66+B69+B73+B76+B79</f>
        <v>1255299.44</v>
      </c>
      <c r="C103" s="58" t="s">
        <v>158</v>
      </c>
      <c r="D103" s="18"/>
      <c r="H103" s="1" t="b">
        <f>B103='Работы 2019'!C77</f>
        <v>1</v>
      </c>
    </row>
    <row r="104" spans="1:8" x14ac:dyDescent="0.25">
      <c r="A104" s="16" t="s">
        <v>155</v>
      </c>
      <c r="B104" s="35">
        <f>B103*1.2+B100</f>
        <v>1566552.638</v>
      </c>
      <c r="C104" s="58" t="s">
        <v>158</v>
      </c>
      <c r="D104" s="18"/>
    </row>
    <row r="105" spans="1:8" x14ac:dyDescent="0.25">
      <c r="A105" s="16" t="s">
        <v>156</v>
      </c>
      <c r="B105" s="29">
        <f>B4+B6+B9-B104</f>
        <v>-626885.07679999969</v>
      </c>
      <c r="C105" s="58" t="s">
        <v>158</v>
      </c>
      <c r="D105" s="18"/>
    </row>
    <row r="106" spans="1:8" ht="28.5" x14ac:dyDescent="0.25">
      <c r="A106" s="19" t="s">
        <v>157</v>
      </c>
      <c r="B106" s="29">
        <f>B105+B8</f>
        <v>-702323.4467999998</v>
      </c>
      <c r="C106" s="58" t="s">
        <v>158</v>
      </c>
      <c r="D106" s="18"/>
    </row>
  </sheetData>
  <sheetProtection sheet="1" objects="1" scenarios="1"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7"/>
  <sheetViews>
    <sheetView workbookViewId="0">
      <pane ySplit="3" topLeftCell="A43" activePane="bottomLeft" state="frozen"/>
      <selection pane="bottomLeft" activeCell="C91" sqref="C91"/>
    </sheetView>
  </sheetViews>
  <sheetFormatPr defaultRowHeight="15" x14ac:dyDescent="0.25"/>
  <cols>
    <col min="1" max="1" width="9.140625" style="51"/>
    <col min="2" max="2" width="76" customWidth="1"/>
    <col min="3" max="3" width="13.85546875" style="53" customWidth="1"/>
    <col min="4" max="4" width="13.85546875" style="51" customWidth="1"/>
    <col min="5" max="5" width="13.85546875" customWidth="1"/>
  </cols>
  <sheetData>
    <row r="1" spans="1:5" x14ac:dyDescent="0.25">
      <c r="B1" s="46" t="s">
        <v>78</v>
      </c>
      <c r="E1" s="46"/>
    </row>
    <row r="2" spans="1:5" x14ac:dyDescent="0.25">
      <c r="B2" s="46" t="s">
        <v>49</v>
      </c>
      <c r="E2" s="46"/>
    </row>
    <row r="3" spans="1:5" ht="19.5" customHeight="1" x14ac:dyDescent="0.25">
      <c r="A3" s="49" t="s">
        <v>147</v>
      </c>
      <c r="B3" s="50" t="s">
        <v>48</v>
      </c>
      <c r="C3" s="54" t="s">
        <v>79</v>
      </c>
      <c r="D3" s="50" t="s">
        <v>47</v>
      </c>
      <c r="E3" s="50" t="s">
        <v>46</v>
      </c>
    </row>
    <row r="4" spans="1:5" x14ac:dyDescent="0.25">
      <c r="A4" s="57">
        <v>5</v>
      </c>
      <c r="B4" s="47" t="s">
        <v>80</v>
      </c>
      <c r="C4" s="55">
        <v>464.72</v>
      </c>
      <c r="D4" s="52" t="s">
        <v>13</v>
      </c>
      <c r="E4" s="48">
        <v>2</v>
      </c>
    </row>
    <row r="5" spans="1:5" x14ac:dyDescent="0.25">
      <c r="A5" s="57">
        <v>3</v>
      </c>
      <c r="B5" s="47" t="s">
        <v>81</v>
      </c>
      <c r="C5" s="55">
        <v>83957.45</v>
      </c>
      <c r="D5" s="52" t="s">
        <v>17</v>
      </c>
      <c r="E5" s="48">
        <v>1585</v>
      </c>
    </row>
    <row r="6" spans="1:5" x14ac:dyDescent="0.25">
      <c r="A6" s="57">
        <v>3</v>
      </c>
      <c r="B6" s="47" t="s">
        <v>82</v>
      </c>
      <c r="C6" s="55">
        <v>85228.73</v>
      </c>
      <c r="D6" s="52" t="s">
        <v>17</v>
      </c>
      <c r="E6" s="48">
        <v>1609</v>
      </c>
    </row>
    <row r="7" spans="1:5" x14ac:dyDescent="0.25">
      <c r="A7" s="57">
        <v>6</v>
      </c>
      <c r="B7" s="47" t="s">
        <v>83</v>
      </c>
      <c r="C7" s="55">
        <v>2422.65</v>
      </c>
      <c r="D7" s="52" t="s">
        <v>84</v>
      </c>
      <c r="E7" s="48">
        <v>5</v>
      </c>
    </row>
    <row r="8" spans="1:5" x14ac:dyDescent="0.25">
      <c r="A8" s="57">
        <v>4</v>
      </c>
      <c r="B8" s="47" t="s">
        <v>85</v>
      </c>
      <c r="C8" s="55">
        <v>3075.89</v>
      </c>
      <c r="D8" s="52" t="s">
        <v>4</v>
      </c>
      <c r="E8" s="48">
        <v>34176.6</v>
      </c>
    </row>
    <row r="9" spans="1:5" x14ac:dyDescent="0.25">
      <c r="A9" s="57">
        <v>4</v>
      </c>
      <c r="B9" s="47" t="s">
        <v>86</v>
      </c>
      <c r="C9" s="55">
        <v>3075.89</v>
      </c>
      <c r="D9" s="52" t="s">
        <v>4</v>
      </c>
      <c r="E9" s="48">
        <v>34176.6</v>
      </c>
    </row>
    <row r="10" spans="1:5" x14ac:dyDescent="0.25">
      <c r="A10" s="57">
        <v>13</v>
      </c>
      <c r="B10" s="47" t="s">
        <v>87</v>
      </c>
      <c r="C10" s="55">
        <v>3200</v>
      </c>
      <c r="D10" s="52" t="s">
        <v>13</v>
      </c>
      <c r="E10" s="48">
        <v>20</v>
      </c>
    </row>
    <row r="11" spans="1:5" x14ac:dyDescent="0.25">
      <c r="A11" s="57">
        <v>14</v>
      </c>
      <c r="B11" s="47" t="s">
        <v>88</v>
      </c>
      <c r="C11" s="55">
        <v>1057.74</v>
      </c>
      <c r="D11" s="52" t="s">
        <v>13</v>
      </c>
      <c r="E11" s="48">
        <v>1</v>
      </c>
    </row>
    <row r="12" spans="1:5" x14ac:dyDescent="0.25">
      <c r="A12" s="57">
        <v>13</v>
      </c>
      <c r="B12" s="47" t="s">
        <v>29</v>
      </c>
      <c r="C12" s="55">
        <v>2010.72</v>
      </c>
      <c r="D12" s="52" t="s">
        <v>4</v>
      </c>
      <c r="E12" s="48">
        <v>1416</v>
      </c>
    </row>
    <row r="13" spans="1:5" x14ac:dyDescent="0.25">
      <c r="A13" s="57">
        <v>14</v>
      </c>
      <c r="B13" s="47" t="s">
        <v>89</v>
      </c>
      <c r="C13" s="55">
        <v>3109.12</v>
      </c>
      <c r="D13" s="52" t="s">
        <v>36</v>
      </c>
      <c r="E13" s="48">
        <v>1</v>
      </c>
    </row>
    <row r="14" spans="1:5" x14ac:dyDescent="0.25">
      <c r="A14" s="57">
        <v>14</v>
      </c>
      <c r="B14" s="47" t="s">
        <v>90</v>
      </c>
      <c r="C14" s="55">
        <v>6216</v>
      </c>
      <c r="D14" s="52" t="s">
        <v>91</v>
      </c>
      <c r="E14" s="48">
        <v>800</v>
      </c>
    </row>
    <row r="15" spans="1:5" x14ac:dyDescent="0.25">
      <c r="A15" s="57">
        <v>6</v>
      </c>
      <c r="B15" s="47" t="s">
        <v>40</v>
      </c>
      <c r="C15" s="55">
        <v>7284.24</v>
      </c>
      <c r="D15" s="52" t="s">
        <v>21</v>
      </c>
      <c r="E15" s="48">
        <v>9</v>
      </c>
    </row>
    <row r="16" spans="1:5" x14ac:dyDescent="0.25">
      <c r="A16" s="57">
        <v>5</v>
      </c>
      <c r="B16" s="47" t="s">
        <v>92</v>
      </c>
      <c r="C16" s="55">
        <v>1032.2</v>
      </c>
      <c r="D16" s="52" t="s">
        <v>13</v>
      </c>
      <c r="E16" s="48">
        <v>13</v>
      </c>
    </row>
    <row r="17" spans="1:5" x14ac:dyDescent="0.25">
      <c r="A17" s="57">
        <v>5</v>
      </c>
      <c r="B17" s="47" t="s">
        <v>93</v>
      </c>
      <c r="C17" s="55">
        <v>560.73</v>
      </c>
      <c r="D17" s="52" t="s">
        <v>13</v>
      </c>
      <c r="E17" s="48">
        <v>3</v>
      </c>
    </row>
    <row r="18" spans="1:5" x14ac:dyDescent="0.25">
      <c r="A18" s="57">
        <v>5</v>
      </c>
      <c r="B18" s="47" t="s">
        <v>94</v>
      </c>
      <c r="C18" s="55">
        <v>668.46</v>
      </c>
      <c r="D18" s="52" t="s">
        <v>13</v>
      </c>
      <c r="E18" s="48">
        <v>3</v>
      </c>
    </row>
    <row r="19" spans="1:5" x14ac:dyDescent="0.25">
      <c r="A19" s="57">
        <v>6</v>
      </c>
      <c r="B19" s="47" t="s">
        <v>95</v>
      </c>
      <c r="C19" s="55">
        <v>5871.25</v>
      </c>
      <c r="D19" s="52" t="s">
        <v>5</v>
      </c>
      <c r="E19" s="48">
        <v>25</v>
      </c>
    </row>
    <row r="20" spans="1:5" x14ac:dyDescent="0.25">
      <c r="A20" s="57">
        <v>5</v>
      </c>
      <c r="B20" s="47" t="s">
        <v>96</v>
      </c>
      <c r="C20" s="55">
        <v>1039.3800000000001</v>
      </c>
      <c r="D20" s="52" t="s">
        <v>13</v>
      </c>
      <c r="E20" s="48">
        <v>2</v>
      </c>
    </row>
    <row r="21" spans="1:5" x14ac:dyDescent="0.25">
      <c r="A21" s="57">
        <v>14</v>
      </c>
      <c r="B21" s="47" t="s">
        <v>97</v>
      </c>
      <c r="C21" s="55">
        <v>7359.72</v>
      </c>
      <c r="D21" s="52" t="s">
        <v>98</v>
      </c>
      <c r="E21" s="48">
        <v>12</v>
      </c>
    </row>
    <row r="22" spans="1:5" x14ac:dyDescent="0.25">
      <c r="A22" s="57">
        <v>14</v>
      </c>
      <c r="B22" s="47" t="s">
        <v>99</v>
      </c>
      <c r="C22" s="55">
        <v>6816.19</v>
      </c>
      <c r="D22" s="52" t="s">
        <v>13</v>
      </c>
      <c r="E22" s="48">
        <v>4</v>
      </c>
    </row>
    <row r="23" spans="1:5" x14ac:dyDescent="0.25">
      <c r="A23" s="57">
        <v>5</v>
      </c>
      <c r="B23" s="47" t="s">
        <v>100</v>
      </c>
      <c r="C23" s="55">
        <v>8355.36</v>
      </c>
      <c r="D23" s="52" t="s">
        <v>13</v>
      </c>
      <c r="E23" s="48">
        <v>8</v>
      </c>
    </row>
    <row r="24" spans="1:5" x14ac:dyDescent="0.25">
      <c r="A24" s="57">
        <v>6</v>
      </c>
      <c r="B24" s="47" t="s">
        <v>101</v>
      </c>
      <c r="C24" s="55">
        <v>232.36</v>
      </c>
      <c r="D24" s="52" t="s">
        <v>13</v>
      </c>
      <c r="E24" s="48">
        <v>1</v>
      </c>
    </row>
    <row r="25" spans="1:5" x14ac:dyDescent="0.25">
      <c r="A25" s="57">
        <v>14</v>
      </c>
      <c r="B25" s="47" t="s">
        <v>102</v>
      </c>
      <c r="C25" s="55">
        <v>3749.84</v>
      </c>
      <c r="D25" s="52" t="s">
        <v>13</v>
      </c>
      <c r="E25" s="48">
        <v>8</v>
      </c>
    </row>
    <row r="26" spans="1:5" x14ac:dyDescent="0.25">
      <c r="A26" s="57">
        <v>14</v>
      </c>
      <c r="B26" s="47" t="s">
        <v>103</v>
      </c>
      <c r="C26" s="55">
        <v>5450</v>
      </c>
      <c r="D26" s="52" t="s">
        <v>91</v>
      </c>
      <c r="E26" s="48">
        <v>54.5</v>
      </c>
    </row>
    <row r="27" spans="1:5" x14ac:dyDescent="0.25">
      <c r="A27" s="57">
        <v>5</v>
      </c>
      <c r="B27" s="47" t="s">
        <v>104</v>
      </c>
      <c r="C27" s="55">
        <v>385.59</v>
      </c>
      <c r="D27" s="52" t="s">
        <v>13</v>
      </c>
      <c r="E27" s="48">
        <v>1</v>
      </c>
    </row>
    <row r="28" spans="1:5" x14ac:dyDescent="0.25">
      <c r="A28" s="57">
        <v>14</v>
      </c>
      <c r="B28" s="47" t="s">
        <v>105</v>
      </c>
      <c r="C28" s="55">
        <v>268.39999999999998</v>
      </c>
      <c r="D28" s="52" t="s">
        <v>4</v>
      </c>
      <c r="E28" s="48">
        <v>15788.1</v>
      </c>
    </row>
    <row r="29" spans="1:5" x14ac:dyDescent="0.25">
      <c r="A29" s="57">
        <v>14</v>
      </c>
      <c r="B29" s="47" t="s">
        <v>106</v>
      </c>
      <c r="C29" s="55">
        <v>4743.66</v>
      </c>
      <c r="D29" s="52" t="s">
        <v>107</v>
      </c>
      <c r="E29" s="48">
        <v>1</v>
      </c>
    </row>
    <row r="30" spans="1:5" x14ac:dyDescent="0.25">
      <c r="A30" s="57">
        <v>14</v>
      </c>
      <c r="B30" s="47" t="s">
        <v>41</v>
      </c>
      <c r="C30" s="55">
        <v>420.58</v>
      </c>
      <c r="D30" s="52" t="s">
        <v>13</v>
      </c>
      <c r="E30" s="48">
        <v>1</v>
      </c>
    </row>
    <row r="31" spans="1:5" x14ac:dyDescent="0.25">
      <c r="A31" s="57">
        <v>5</v>
      </c>
      <c r="B31" s="47" t="s">
        <v>108</v>
      </c>
      <c r="C31" s="55">
        <v>3253.04</v>
      </c>
      <c r="D31" s="52" t="s">
        <v>13</v>
      </c>
      <c r="E31" s="48">
        <v>14</v>
      </c>
    </row>
    <row r="32" spans="1:5" x14ac:dyDescent="0.25">
      <c r="A32" s="57">
        <v>10</v>
      </c>
      <c r="B32" s="47" t="s">
        <v>109</v>
      </c>
      <c r="C32" s="55">
        <v>1928.64</v>
      </c>
      <c r="D32" s="52" t="s">
        <v>5</v>
      </c>
      <c r="E32" s="48">
        <v>7</v>
      </c>
    </row>
    <row r="33" spans="1:5" x14ac:dyDescent="0.25">
      <c r="A33" s="57">
        <v>11</v>
      </c>
      <c r="B33" s="47" t="s">
        <v>110</v>
      </c>
      <c r="C33" s="55">
        <v>326.52999999999997</v>
      </c>
      <c r="D33" s="52" t="s">
        <v>13</v>
      </c>
      <c r="E33" s="48">
        <v>1</v>
      </c>
    </row>
    <row r="34" spans="1:5" x14ac:dyDescent="0.25">
      <c r="A34" s="57">
        <v>6</v>
      </c>
      <c r="B34" s="47" t="s">
        <v>45</v>
      </c>
      <c r="C34" s="55">
        <v>383.63</v>
      </c>
      <c r="D34" s="52" t="s">
        <v>13</v>
      </c>
      <c r="E34" s="48">
        <v>1</v>
      </c>
    </row>
    <row r="35" spans="1:5" x14ac:dyDescent="0.25">
      <c r="A35" s="57">
        <v>14</v>
      </c>
      <c r="B35" s="47" t="s">
        <v>111</v>
      </c>
      <c r="C35" s="55">
        <v>2884.15</v>
      </c>
      <c r="D35" s="52" t="s">
        <v>13</v>
      </c>
      <c r="E35" s="48">
        <v>1</v>
      </c>
    </row>
    <row r="36" spans="1:5" x14ac:dyDescent="0.25">
      <c r="A36" s="57">
        <v>14</v>
      </c>
      <c r="B36" s="47" t="s">
        <v>112</v>
      </c>
      <c r="C36" s="55">
        <v>7558.66</v>
      </c>
      <c r="D36" s="52" t="s">
        <v>13</v>
      </c>
      <c r="E36" s="48">
        <v>2</v>
      </c>
    </row>
    <row r="37" spans="1:5" x14ac:dyDescent="0.25">
      <c r="A37" s="57">
        <v>5</v>
      </c>
      <c r="B37" s="47" t="s">
        <v>38</v>
      </c>
      <c r="C37" s="55">
        <v>4130.04</v>
      </c>
      <c r="D37" s="52" t="s">
        <v>4</v>
      </c>
      <c r="E37" s="48">
        <v>6.5</v>
      </c>
    </row>
    <row r="38" spans="1:5" x14ac:dyDescent="0.25">
      <c r="A38" s="57">
        <v>6</v>
      </c>
      <c r="B38" s="47" t="s">
        <v>113</v>
      </c>
      <c r="C38" s="55">
        <v>3659.94</v>
      </c>
      <c r="D38" s="52" t="s">
        <v>13</v>
      </c>
      <c r="E38" s="48">
        <v>6</v>
      </c>
    </row>
    <row r="39" spans="1:5" x14ac:dyDescent="0.25">
      <c r="A39" s="57">
        <v>6</v>
      </c>
      <c r="B39" s="47" t="s">
        <v>114</v>
      </c>
      <c r="C39" s="55">
        <v>3607.3</v>
      </c>
      <c r="D39" s="52" t="s">
        <v>13</v>
      </c>
      <c r="E39" s="48">
        <v>1</v>
      </c>
    </row>
    <row r="40" spans="1:5" x14ac:dyDescent="0.25">
      <c r="A40" s="57">
        <v>6</v>
      </c>
      <c r="B40" s="47" t="s">
        <v>115</v>
      </c>
      <c r="C40" s="55">
        <v>6908.88</v>
      </c>
      <c r="D40" s="52" t="s">
        <v>13</v>
      </c>
      <c r="E40" s="48">
        <v>6</v>
      </c>
    </row>
    <row r="41" spans="1:5" x14ac:dyDescent="0.25">
      <c r="A41" s="57">
        <v>6</v>
      </c>
      <c r="B41" s="47" t="s">
        <v>116</v>
      </c>
      <c r="C41" s="55">
        <v>243.38</v>
      </c>
      <c r="D41" s="52" t="s">
        <v>13</v>
      </c>
      <c r="E41" s="48">
        <v>1</v>
      </c>
    </row>
    <row r="42" spans="1:5" x14ac:dyDescent="0.25">
      <c r="A42" s="57">
        <v>6</v>
      </c>
      <c r="B42" s="47" t="s">
        <v>117</v>
      </c>
      <c r="C42" s="55">
        <v>11731.2</v>
      </c>
      <c r="D42" s="52" t="s">
        <v>5</v>
      </c>
      <c r="E42" s="48">
        <v>7.8</v>
      </c>
    </row>
    <row r="43" spans="1:5" x14ac:dyDescent="0.25">
      <c r="A43" s="57">
        <v>6</v>
      </c>
      <c r="B43" s="47" t="s">
        <v>118</v>
      </c>
      <c r="C43" s="55">
        <v>12145</v>
      </c>
      <c r="D43" s="52" t="s">
        <v>5</v>
      </c>
      <c r="E43" s="48">
        <v>7</v>
      </c>
    </row>
    <row r="44" spans="1:5" x14ac:dyDescent="0.25">
      <c r="A44" s="57">
        <v>6</v>
      </c>
      <c r="B44" s="47" t="s">
        <v>119</v>
      </c>
      <c r="C44" s="55">
        <v>465.79</v>
      </c>
      <c r="D44" s="52" t="s">
        <v>13</v>
      </c>
      <c r="E44" s="48">
        <v>0.5</v>
      </c>
    </row>
    <row r="45" spans="1:5" x14ac:dyDescent="0.25">
      <c r="A45" s="57">
        <v>6</v>
      </c>
      <c r="B45" s="47" t="s">
        <v>120</v>
      </c>
      <c r="C45" s="55">
        <v>4402.2</v>
      </c>
      <c r="D45" s="52" t="s">
        <v>5</v>
      </c>
      <c r="E45" s="48">
        <v>4.5999999999999996</v>
      </c>
    </row>
    <row r="46" spans="1:5" x14ac:dyDescent="0.25">
      <c r="A46" s="57">
        <v>12</v>
      </c>
      <c r="B46" s="47" t="s">
        <v>121</v>
      </c>
      <c r="C46" s="55">
        <v>27341.279999999999</v>
      </c>
      <c r="D46" s="52" t="s">
        <v>4</v>
      </c>
      <c r="E46" s="48">
        <v>34176.6</v>
      </c>
    </row>
    <row r="47" spans="1:5" x14ac:dyDescent="0.25">
      <c r="A47" s="57">
        <v>12</v>
      </c>
      <c r="B47" s="47" t="s">
        <v>122</v>
      </c>
      <c r="C47" s="55">
        <v>30758.94</v>
      </c>
      <c r="D47" s="52" t="s">
        <v>4</v>
      </c>
      <c r="E47" s="48">
        <v>34176.6</v>
      </c>
    </row>
    <row r="48" spans="1:5" x14ac:dyDescent="0.25">
      <c r="A48" s="57">
        <v>11</v>
      </c>
      <c r="B48" s="47" t="s">
        <v>123</v>
      </c>
      <c r="C48" s="55">
        <v>7860.62</v>
      </c>
      <c r="D48" s="52" t="s">
        <v>4</v>
      </c>
      <c r="E48" s="48">
        <v>34176.6</v>
      </c>
    </row>
    <row r="49" spans="1:5" x14ac:dyDescent="0.25">
      <c r="A49" s="57">
        <v>11</v>
      </c>
      <c r="B49" s="47" t="s">
        <v>124</v>
      </c>
      <c r="C49" s="55">
        <v>7177.09</v>
      </c>
      <c r="D49" s="52" t="s">
        <v>4</v>
      </c>
      <c r="E49" s="48">
        <v>34176.6</v>
      </c>
    </row>
    <row r="50" spans="1:5" x14ac:dyDescent="0.25">
      <c r="A50" s="57">
        <v>2</v>
      </c>
      <c r="B50" s="47" t="s">
        <v>125</v>
      </c>
      <c r="C50" s="55">
        <v>54340.800000000003</v>
      </c>
      <c r="D50" s="52" t="s">
        <v>4</v>
      </c>
      <c r="E50" s="48">
        <v>34176.6</v>
      </c>
    </row>
    <row r="51" spans="1:5" x14ac:dyDescent="0.25">
      <c r="A51" s="57">
        <v>2</v>
      </c>
      <c r="B51" s="47" t="s">
        <v>126</v>
      </c>
      <c r="C51" s="55">
        <v>56733.18</v>
      </c>
      <c r="D51" s="52" t="s">
        <v>4</v>
      </c>
      <c r="E51" s="48">
        <v>34176.6</v>
      </c>
    </row>
    <row r="52" spans="1:5" x14ac:dyDescent="0.25">
      <c r="A52" s="57">
        <v>14</v>
      </c>
      <c r="B52" s="47" t="s">
        <v>127</v>
      </c>
      <c r="C52" s="55">
        <v>82337.179999999993</v>
      </c>
      <c r="D52" s="52" t="s">
        <v>4</v>
      </c>
      <c r="E52" s="48">
        <v>33607</v>
      </c>
    </row>
    <row r="53" spans="1:5" x14ac:dyDescent="0.25">
      <c r="A53" s="57">
        <v>14</v>
      </c>
      <c r="B53" s="47" t="s">
        <v>128</v>
      </c>
      <c r="C53" s="55">
        <v>81031.64</v>
      </c>
      <c r="D53" s="52" t="s">
        <v>4</v>
      </c>
      <c r="E53" s="48">
        <v>33074.129999999997</v>
      </c>
    </row>
    <row r="54" spans="1:5" x14ac:dyDescent="0.25">
      <c r="A54" s="57">
        <v>1</v>
      </c>
      <c r="B54" s="47" t="s">
        <v>129</v>
      </c>
      <c r="C54" s="55">
        <v>128504.02</v>
      </c>
      <c r="D54" s="52" t="s">
        <v>4</v>
      </c>
      <c r="E54" s="48">
        <v>34176.6</v>
      </c>
    </row>
    <row r="55" spans="1:5" x14ac:dyDescent="0.25">
      <c r="A55" s="57">
        <v>1</v>
      </c>
      <c r="B55" s="47" t="s">
        <v>130</v>
      </c>
      <c r="C55" s="55">
        <v>134997.57</v>
      </c>
      <c r="D55" s="52" t="s">
        <v>4</v>
      </c>
      <c r="E55" s="48">
        <v>34176.6</v>
      </c>
    </row>
    <row r="56" spans="1:5" x14ac:dyDescent="0.25">
      <c r="A56" s="57">
        <v>14</v>
      </c>
      <c r="B56" s="47" t="s">
        <v>131</v>
      </c>
      <c r="C56" s="55">
        <v>1272.24</v>
      </c>
      <c r="D56" s="52" t="s">
        <v>13</v>
      </c>
      <c r="E56" s="48">
        <v>2</v>
      </c>
    </row>
    <row r="57" spans="1:5" x14ac:dyDescent="0.25">
      <c r="A57" s="57">
        <v>14</v>
      </c>
      <c r="B57" s="47" t="s">
        <v>132</v>
      </c>
      <c r="C57" s="55">
        <v>1163.68</v>
      </c>
      <c r="D57" s="52" t="s">
        <v>13</v>
      </c>
      <c r="E57" s="48">
        <v>4</v>
      </c>
    </row>
    <row r="58" spans="1:5" x14ac:dyDescent="0.25">
      <c r="A58" s="57">
        <v>14</v>
      </c>
      <c r="B58" s="47" t="s">
        <v>133</v>
      </c>
      <c r="C58" s="55">
        <v>2378.52</v>
      </c>
      <c r="D58" s="52" t="s">
        <v>5</v>
      </c>
      <c r="E58" s="48">
        <v>12</v>
      </c>
    </row>
    <row r="59" spans="1:5" x14ac:dyDescent="0.25">
      <c r="A59" s="57">
        <v>14</v>
      </c>
      <c r="B59" s="47" t="s">
        <v>134</v>
      </c>
      <c r="C59" s="55">
        <v>1912.57</v>
      </c>
      <c r="D59" s="52" t="s">
        <v>13</v>
      </c>
      <c r="E59" s="48">
        <v>1</v>
      </c>
    </row>
    <row r="60" spans="1:5" x14ac:dyDescent="0.25">
      <c r="A60" s="57">
        <v>5</v>
      </c>
      <c r="B60" s="47" t="s">
        <v>135</v>
      </c>
      <c r="C60" s="55">
        <v>126630</v>
      </c>
      <c r="D60" s="52" t="s">
        <v>13</v>
      </c>
      <c r="E60" s="48">
        <v>1</v>
      </c>
    </row>
    <row r="61" spans="1:5" x14ac:dyDescent="0.25">
      <c r="A61" s="57">
        <v>5</v>
      </c>
      <c r="B61" s="47" t="s">
        <v>136</v>
      </c>
      <c r="C61" s="55">
        <v>144211</v>
      </c>
      <c r="D61" s="52" t="s">
        <v>13</v>
      </c>
      <c r="E61" s="48">
        <v>1</v>
      </c>
    </row>
    <row r="62" spans="1:5" x14ac:dyDescent="0.25">
      <c r="A62" s="57">
        <v>5</v>
      </c>
      <c r="B62" s="47" t="s">
        <v>137</v>
      </c>
      <c r="C62" s="55">
        <v>240.9</v>
      </c>
      <c r="D62" s="52" t="s">
        <v>13</v>
      </c>
      <c r="E62" s="48">
        <v>1</v>
      </c>
    </row>
    <row r="63" spans="1:5" x14ac:dyDescent="0.25">
      <c r="A63" s="57">
        <v>14</v>
      </c>
      <c r="B63" s="47" t="s">
        <v>44</v>
      </c>
      <c r="C63" s="55">
        <v>1213.42</v>
      </c>
      <c r="D63" s="52" t="s">
        <v>13</v>
      </c>
      <c r="E63" s="48">
        <v>2</v>
      </c>
    </row>
    <row r="64" spans="1:5" x14ac:dyDescent="0.25">
      <c r="A64" s="57">
        <v>14</v>
      </c>
      <c r="B64" s="47" t="s">
        <v>138</v>
      </c>
      <c r="C64" s="55">
        <v>574.34</v>
      </c>
      <c r="D64" s="52" t="s">
        <v>13</v>
      </c>
      <c r="E64" s="48">
        <v>2</v>
      </c>
    </row>
    <row r="65" spans="1:5" x14ac:dyDescent="0.25">
      <c r="A65" s="57">
        <v>6</v>
      </c>
      <c r="B65" s="47" t="s">
        <v>34</v>
      </c>
      <c r="C65" s="55">
        <v>179.6</v>
      </c>
      <c r="D65" s="52" t="s">
        <v>13</v>
      </c>
      <c r="E65" s="48">
        <v>1</v>
      </c>
    </row>
    <row r="66" spans="1:5" x14ac:dyDescent="0.25">
      <c r="A66" s="57">
        <v>5</v>
      </c>
      <c r="B66" s="47" t="s">
        <v>139</v>
      </c>
      <c r="C66" s="55">
        <v>105.29</v>
      </c>
      <c r="D66" s="52" t="s">
        <v>4</v>
      </c>
      <c r="E66" s="48">
        <v>0.25</v>
      </c>
    </row>
    <row r="67" spans="1:5" x14ac:dyDescent="0.25">
      <c r="A67" s="57">
        <v>6</v>
      </c>
      <c r="B67" s="47" t="s">
        <v>140</v>
      </c>
      <c r="C67" s="55">
        <v>906.54</v>
      </c>
      <c r="D67" s="52" t="s">
        <v>141</v>
      </c>
      <c r="E67" s="48">
        <v>2</v>
      </c>
    </row>
    <row r="68" spans="1:5" x14ac:dyDescent="0.25">
      <c r="A68" s="57">
        <v>10</v>
      </c>
      <c r="B68" s="47" t="s">
        <v>37</v>
      </c>
      <c r="C68" s="55">
        <v>1299.6400000000001</v>
      </c>
      <c r="D68" s="52" t="s">
        <v>13</v>
      </c>
      <c r="E68" s="48">
        <v>4</v>
      </c>
    </row>
    <row r="69" spans="1:5" x14ac:dyDescent="0.25">
      <c r="A69" s="57">
        <v>4</v>
      </c>
      <c r="B69" s="47" t="s">
        <v>142</v>
      </c>
      <c r="C69" s="55">
        <v>2734.13</v>
      </c>
      <c r="D69" s="52" t="s">
        <v>4</v>
      </c>
      <c r="E69" s="48">
        <v>34176.6</v>
      </c>
    </row>
    <row r="70" spans="1:5" x14ac:dyDescent="0.25">
      <c r="A70" s="57">
        <v>4</v>
      </c>
      <c r="B70" s="47" t="s">
        <v>143</v>
      </c>
      <c r="C70" s="55">
        <v>3075.89</v>
      </c>
      <c r="D70" s="52" t="s">
        <v>4</v>
      </c>
      <c r="E70" s="48">
        <v>34176.6</v>
      </c>
    </row>
    <row r="71" spans="1:5" x14ac:dyDescent="0.25">
      <c r="A71" s="57">
        <v>4</v>
      </c>
      <c r="B71" s="47" t="s">
        <v>144</v>
      </c>
      <c r="C71" s="55">
        <v>12987.11</v>
      </c>
      <c r="D71" s="52" t="s">
        <v>4</v>
      </c>
      <c r="E71" s="48">
        <v>34176.6</v>
      </c>
    </row>
    <row r="72" spans="1:5" x14ac:dyDescent="0.25">
      <c r="A72" s="57">
        <v>4</v>
      </c>
      <c r="B72" s="47" t="s">
        <v>145</v>
      </c>
      <c r="C72" s="55">
        <v>12987.11</v>
      </c>
      <c r="D72" s="52" t="s">
        <v>4</v>
      </c>
      <c r="E72" s="48">
        <v>34176.6</v>
      </c>
    </row>
    <row r="73" spans="1:5" x14ac:dyDescent="0.25">
      <c r="A73" s="57">
        <v>5</v>
      </c>
      <c r="B73" s="47" t="s">
        <v>12</v>
      </c>
      <c r="C73" s="55">
        <v>173.86</v>
      </c>
      <c r="D73" s="52" t="s">
        <v>13</v>
      </c>
      <c r="E73" s="48">
        <v>2</v>
      </c>
    </row>
    <row r="74" spans="1:5" x14ac:dyDescent="0.25">
      <c r="A74" s="57">
        <v>6</v>
      </c>
      <c r="B74" s="47" t="s">
        <v>32</v>
      </c>
      <c r="C74" s="55">
        <v>540.28</v>
      </c>
      <c r="D74" s="52" t="s">
        <v>33</v>
      </c>
      <c r="E74" s="48">
        <v>2</v>
      </c>
    </row>
    <row r="75" spans="1:5" x14ac:dyDescent="0.25">
      <c r="A75" s="57">
        <v>6</v>
      </c>
      <c r="B75" s="47" t="s">
        <v>43</v>
      </c>
      <c r="C75" s="55">
        <v>15538.25</v>
      </c>
      <c r="D75" s="52" t="s">
        <v>21</v>
      </c>
      <c r="E75" s="48">
        <v>25</v>
      </c>
    </row>
    <row r="76" spans="1:5" x14ac:dyDescent="0.25">
      <c r="A76" s="57">
        <v>6</v>
      </c>
      <c r="B76" s="47" t="s">
        <v>146</v>
      </c>
      <c r="C76" s="55">
        <v>2407.5</v>
      </c>
      <c r="D76" s="52" t="s">
        <v>5</v>
      </c>
      <c r="E76" s="48">
        <v>1.5</v>
      </c>
    </row>
    <row r="77" spans="1:5" x14ac:dyDescent="0.25">
      <c r="A77" s="57"/>
      <c r="B77" s="47"/>
      <c r="C77" s="56">
        <f>SUM(C4:C76)</f>
        <v>1255299.44</v>
      </c>
      <c r="D77" s="52"/>
      <c r="E77" s="48"/>
    </row>
  </sheetData>
  <autoFilter ref="A3:E7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31" sqref="F31"/>
    </sheetView>
  </sheetViews>
  <sheetFormatPr defaultRowHeight="15" x14ac:dyDescent="0.25"/>
  <cols>
    <col min="2" max="8" width="13.5703125" customWidth="1"/>
  </cols>
  <sheetData>
    <row r="1" spans="1:8" ht="16.5" x14ac:dyDescent="0.25">
      <c r="A1" s="68" t="s">
        <v>51</v>
      </c>
      <c r="B1" s="68"/>
      <c r="C1" s="68"/>
      <c r="D1" s="68"/>
      <c r="E1" s="68"/>
      <c r="F1" s="68"/>
      <c r="G1" s="68"/>
      <c r="H1" s="68"/>
    </row>
    <row r="2" spans="1:8" x14ac:dyDescent="0.25">
      <c r="A2" s="36"/>
      <c r="B2" s="36"/>
      <c r="C2" s="36"/>
      <c r="D2" s="36"/>
      <c r="E2" s="36"/>
      <c r="F2" s="36"/>
      <c r="G2" s="36"/>
      <c r="H2" s="36"/>
    </row>
    <row r="3" spans="1:8" s="34" customFormat="1" ht="25.5" x14ac:dyDescent="0.25">
      <c r="A3" s="42" t="s">
        <v>52</v>
      </c>
      <c r="B3" s="65" t="s">
        <v>53</v>
      </c>
      <c r="C3" s="67"/>
      <c r="D3" s="42" t="s">
        <v>54</v>
      </c>
      <c r="E3" s="42" t="s">
        <v>55</v>
      </c>
      <c r="F3" s="42" t="s">
        <v>56</v>
      </c>
      <c r="G3" s="42" t="s">
        <v>57</v>
      </c>
      <c r="H3" s="42" t="s">
        <v>58</v>
      </c>
    </row>
    <row r="4" spans="1:8" x14ac:dyDescent="0.25">
      <c r="A4" s="38" t="s">
        <v>59</v>
      </c>
      <c r="B4" s="39" t="s">
        <v>60</v>
      </c>
      <c r="C4" s="69" t="s">
        <v>61</v>
      </c>
      <c r="D4" s="69"/>
      <c r="E4" s="69"/>
      <c r="F4" s="69"/>
      <c r="G4" s="69"/>
      <c r="H4" s="70"/>
    </row>
    <row r="5" spans="1:8" x14ac:dyDescent="0.25">
      <c r="A5" s="37" t="s">
        <v>62</v>
      </c>
      <c r="B5" s="63" t="s">
        <v>63</v>
      </c>
      <c r="C5" s="64"/>
      <c r="D5" s="40">
        <v>140851.47</v>
      </c>
      <c r="E5" s="40">
        <v>113887.91</v>
      </c>
      <c r="F5" s="41">
        <v>80.86</v>
      </c>
      <c r="G5" s="42" t="s">
        <v>64</v>
      </c>
      <c r="H5" s="42" t="s">
        <v>65</v>
      </c>
    </row>
    <row r="6" spans="1:8" x14ac:dyDescent="0.25">
      <c r="A6" s="37" t="s">
        <v>62</v>
      </c>
      <c r="B6" s="63" t="s">
        <v>63</v>
      </c>
      <c r="C6" s="64"/>
      <c r="D6" s="40">
        <v>141805.17000000001</v>
      </c>
      <c r="E6" s="40">
        <v>154364.64000000001</v>
      </c>
      <c r="F6" s="41">
        <v>108.86</v>
      </c>
      <c r="G6" s="42" t="s">
        <v>66</v>
      </c>
      <c r="H6" s="42" t="s">
        <v>65</v>
      </c>
    </row>
    <row r="7" spans="1:8" x14ac:dyDescent="0.25">
      <c r="A7" s="37" t="s">
        <v>62</v>
      </c>
      <c r="B7" s="63" t="s">
        <v>63</v>
      </c>
      <c r="C7" s="64"/>
      <c r="D7" s="40">
        <v>141913.48000000001</v>
      </c>
      <c r="E7" s="40">
        <v>119184.42</v>
      </c>
      <c r="F7" s="41">
        <v>83.98</v>
      </c>
      <c r="G7" s="42" t="s">
        <v>67</v>
      </c>
      <c r="H7" s="42" t="s">
        <v>65</v>
      </c>
    </row>
    <row r="8" spans="1:8" x14ac:dyDescent="0.25">
      <c r="A8" s="37" t="s">
        <v>62</v>
      </c>
      <c r="B8" s="63" t="s">
        <v>63</v>
      </c>
      <c r="C8" s="64"/>
      <c r="D8" s="40">
        <v>136511.85</v>
      </c>
      <c r="E8" s="40">
        <v>115289.72</v>
      </c>
      <c r="F8" s="41">
        <v>84.45</v>
      </c>
      <c r="G8" s="42" t="s">
        <v>68</v>
      </c>
      <c r="H8" s="42" t="s">
        <v>65</v>
      </c>
    </row>
    <row r="9" spans="1:8" x14ac:dyDescent="0.25">
      <c r="A9" s="37" t="s">
        <v>62</v>
      </c>
      <c r="B9" s="63" t="s">
        <v>63</v>
      </c>
      <c r="C9" s="64"/>
      <c r="D9" s="40">
        <v>136481.07999999999</v>
      </c>
      <c r="E9" s="40">
        <v>117375.49</v>
      </c>
      <c r="F9" s="41">
        <v>86</v>
      </c>
      <c r="G9" s="42" t="s">
        <v>69</v>
      </c>
      <c r="H9" s="42" t="s">
        <v>65</v>
      </c>
    </row>
    <row r="10" spans="1:8" x14ac:dyDescent="0.25">
      <c r="A10" s="37" t="s">
        <v>62</v>
      </c>
      <c r="B10" s="63" t="s">
        <v>63</v>
      </c>
      <c r="C10" s="64"/>
      <c r="D10" s="40">
        <v>136397.46</v>
      </c>
      <c r="E10" s="40">
        <v>122103.48</v>
      </c>
      <c r="F10" s="41">
        <v>89.52</v>
      </c>
      <c r="G10" s="42" t="s">
        <v>70</v>
      </c>
      <c r="H10" s="42" t="s">
        <v>65</v>
      </c>
    </row>
    <row r="11" spans="1:8" x14ac:dyDescent="0.25">
      <c r="A11" s="37" t="s">
        <v>62</v>
      </c>
      <c r="B11" s="63" t="s">
        <v>63</v>
      </c>
      <c r="C11" s="64"/>
      <c r="D11" s="40">
        <v>141245.42000000001</v>
      </c>
      <c r="E11" s="40">
        <v>112241.04</v>
      </c>
      <c r="F11" s="41">
        <v>79.47</v>
      </c>
      <c r="G11" s="42" t="s">
        <v>71</v>
      </c>
      <c r="H11" s="42" t="s">
        <v>65</v>
      </c>
    </row>
    <row r="12" spans="1:8" x14ac:dyDescent="0.25">
      <c r="A12" s="37" t="s">
        <v>62</v>
      </c>
      <c r="B12" s="63" t="s">
        <v>63</v>
      </c>
      <c r="C12" s="64"/>
      <c r="D12" s="40">
        <v>142551.47</v>
      </c>
      <c r="E12" s="40">
        <v>106110.78</v>
      </c>
      <c r="F12" s="41">
        <v>74.44</v>
      </c>
      <c r="G12" s="42" t="s">
        <v>72</v>
      </c>
      <c r="H12" s="42" t="s">
        <v>65</v>
      </c>
    </row>
    <row r="13" spans="1:8" x14ac:dyDescent="0.25">
      <c r="A13" s="37" t="s">
        <v>62</v>
      </c>
      <c r="B13" s="63" t="s">
        <v>63</v>
      </c>
      <c r="C13" s="64"/>
      <c r="D13" s="40">
        <v>139957.25</v>
      </c>
      <c r="E13" s="40">
        <v>168467.44</v>
      </c>
      <c r="F13" s="41">
        <v>120.37</v>
      </c>
      <c r="G13" s="42" t="s">
        <v>73</v>
      </c>
      <c r="H13" s="42" t="s">
        <v>65</v>
      </c>
    </row>
    <row r="14" spans="1:8" x14ac:dyDescent="0.25">
      <c r="A14" s="37" t="s">
        <v>62</v>
      </c>
      <c r="B14" s="63" t="s">
        <v>63</v>
      </c>
      <c r="C14" s="64"/>
      <c r="D14" s="40">
        <v>142450.62</v>
      </c>
      <c r="E14" s="40">
        <v>153804.26999999999</v>
      </c>
      <c r="F14" s="41">
        <v>107.97</v>
      </c>
      <c r="G14" s="42" t="s">
        <v>74</v>
      </c>
      <c r="H14" s="42" t="s">
        <v>65</v>
      </c>
    </row>
    <row r="15" spans="1:8" x14ac:dyDescent="0.25">
      <c r="A15" s="37" t="s">
        <v>62</v>
      </c>
      <c r="B15" s="63" t="s">
        <v>63</v>
      </c>
      <c r="C15" s="64"/>
      <c r="D15" s="40">
        <v>142487.13</v>
      </c>
      <c r="E15" s="40">
        <v>177483.08</v>
      </c>
      <c r="F15" s="41">
        <v>124.56</v>
      </c>
      <c r="G15" s="42" t="s">
        <v>75</v>
      </c>
      <c r="H15" s="42" t="s">
        <v>65</v>
      </c>
    </row>
    <row r="16" spans="1:8" x14ac:dyDescent="0.25">
      <c r="A16" s="37" t="s">
        <v>62</v>
      </c>
      <c r="B16" s="63" t="s">
        <v>63</v>
      </c>
      <c r="C16" s="64"/>
      <c r="D16" s="40">
        <v>142471.45000000001</v>
      </c>
      <c r="E16" s="40">
        <v>149373.21</v>
      </c>
      <c r="F16" s="41">
        <v>104.84</v>
      </c>
      <c r="G16" s="42" t="s">
        <v>76</v>
      </c>
      <c r="H16" s="42" t="s">
        <v>65</v>
      </c>
    </row>
    <row r="17" spans="1:8" x14ac:dyDescent="0.25">
      <c r="A17" s="65" t="s">
        <v>77</v>
      </c>
      <c r="B17" s="66"/>
      <c r="C17" s="67"/>
      <c r="D17" s="43">
        <v>1685123.85</v>
      </c>
      <c r="E17" s="43">
        <v>1609685.48</v>
      </c>
      <c r="F17" s="44">
        <v>95.52</v>
      </c>
      <c r="G17" s="42" t="s">
        <v>59</v>
      </c>
      <c r="H17" s="42" t="s">
        <v>59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 7 </vt:lpstr>
      <vt:lpstr>Работы 2019</vt:lpstr>
      <vt:lpstr>Справка</vt:lpstr>
      <vt:lpstr>'Гагарина, д. 7 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2018-06-19T02:42:15Z</cp:lastPrinted>
  <dcterms:created xsi:type="dcterms:W3CDTF">2016-03-18T02:51:51Z</dcterms:created>
  <dcterms:modified xsi:type="dcterms:W3CDTF">2020-03-18T03:29:21Z</dcterms:modified>
</cp:coreProperties>
</file>