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елорусска, д. 23" sheetId="1" r:id="rId1"/>
  </sheets>
  <externalReferences>
    <externalReference r:id="rId2"/>
  </externalReferences>
  <definedNames>
    <definedName name="_xlnm.Print_Area" localSheetId="0">'Белорусска, д. 23'!$A$1:$D$107</definedName>
  </definedNames>
  <calcPr calcId="125725"/>
</workbook>
</file>

<file path=xl/calcChain.xml><?xml version="1.0" encoding="utf-8"?>
<calcChain xmlns="http://schemas.openxmlformats.org/spreadsheetml/2006/main">
  <c r="B90" i="1"/>
  <c r="B46"/>
  <c r="B28"/>
  <c r="B6" l="1"/>
  <c r="B104"/>
  <c r="B19" l="1"/>
  <c r="B8" l="1"/>
  <c r="B77" l="1"/>
  <c r="B87"/>
  <c r="B21"/>
  <c r="B81"/>
  <c r="B10"/>
  <c r="B9" l="1"/>
  <c r="B11" s="1"/>
  <c r="B84" l="1"/>
  <c r="B16"/>
  <c r="B13"/>
  <c r="B103"/>
  <c r="B102" s="1"/>
  <c r="B105" l="1"/>
  <c r="B106" l="1"/>
  <c r="B107" s="1"/>
</calcChain>
</file>

<file path=xl/sharedStrings.xml><?xml version="1.0" encoding="utf-8"?>
<sst xmlns="http://schemas.openxmlformats.org/spreadsheetml/2006/main" count="205" uniqueCount="122">
  <si>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</si>
  <si>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</si>
  <si>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</si>
  <si>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</si>
  <si>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</si>
  <si>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</si>
  <si>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</si>
  <si>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</si>
  <si>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</si>
  <si>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</si>
  <si>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</si>
  <si>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</si>
  <si>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</si>
  <si>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</si>
  <si>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</si>
  <si>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</si>
  <si>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</si>
  <si>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</si>
  <si>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</si>
  <si>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</si>
  <si>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</si>
  <si>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</si>
  <si>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</si>
  <si>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</si>
  <si>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</si>
  <si>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</si>
  <si>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</si>
  <si>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</si>
  <si>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</si>
  <si>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Выезд а/машины по заявке</t>
  </si>
  <si>
    <t>выезд</t>
  </si>
  <si>
    <t xml:space="preserve">Годовая фактическая стоимость работ (услуг) </t>
  </si>
  <si>
    <t>осмотр подвала</t>
  </si>
  <si>
    <t>Адрес: ул. Белорусская, д. 23</t>
  </si>
  <si>
    <t>Старшие по дому</t>
  </si>
  <si>
    <t>Утепление вентпродухов изовером и монтажной пеной</t>
  </si>
  <si>
    <t>Доходы по дому:</t>
  </si>
  <si>
    <t>Замена электровыключателей</t>
  </si>
  <si>
    <t>шт.</t>
  </si>
  <si>
    <t>Очистка канализационной сети</t>
  </si>
  <si>
    <t>Смена стекл</t>
  </si>
  <si>
    <t>1 дом</t>
  </si>
  <si>
    <t>руб.</t>
  </si>
  <si>
    <t>узел</t>
  </si>
  <si>
    <t>Осмотр подвала</t>
  </si>
  <si>
    <t>Отключение отопления</t>
  </si>
  <si>
    <t>Прочистка вентиляции</t>
  </si>
  <si>
    <t>Ремонт радиаторов</t>
  </si>
  <si>
    <t>100 рад</t>
  </si>
  <si>
    <t>Ремонт шиферной кровли</t>
  </si>
  <si>
    <t>Сброс воздуха со стояков отопления с использованием а/м газель</t>
  </si>
  <si>
    <t>Устройство примыканий из оц-ой кровельной стали с выст-им элемен.вентш</t>
  </si>
  <si>
    <t>смена труб водогазопроводных д.32</t>
  </si>
  <si>
    <t>период: 01.01.2021-31.12.2021</t>
  </si>
  <si>
    <t>Начальное сальдо на 01.01.2021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</si>
  <si>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</si>
  <si>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</si>
  <si>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</si>
  <si>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</si>
  <si>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</si>
  <si>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</si>
  <si>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</si>
  <si>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</si>
  <si>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</si>
  <si>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</si>
  <si>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</si>
  <si>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</si>
  <si>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Тех.обслуживание ГО К=0,6;0,8;0,85;0,9;1 (1,2 кв. 2021 г.)</t>
  </si>
  <si>
    <t>Тех.обслуживание ГО К=0,6;0,8;0,85;0,9;1 (3,4 кв. 2021 г.)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</si>
  <si>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</si>
  <si>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</si>
  <si>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К=0,6;0,8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</si>
  <si>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</si>
  <si>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</si>
  <si>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</si>
  <si>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</si>
  <si>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</si>
  <si>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Содержание ДРС 1,2 кв. 2021 г. коэф.0,8;0,85;0,9;1</t>
  </si>
  <si>
    <t>Демонтаж качели</t>
  </si>
  <si>
    <t>Изготовление скамьи</t>
  </si>
  <si>
    <t>Масляная окраска элементов детской площадки (забор, элементы)</t>
  </si>
  <si>
    <t>Организация мест накоп.ртуть сод-х ламп 1,2 кв. 2021г. К=0,6;0,8;0,85;</t>
  </si>
  <si>
    <t>Уборка придомовой территории 1,2 кв. 2021 г. К=0,6;0,8</t>
  </si>
  <si>
    <t>Удаление стволов деревьев произростающих к придом. террит. ж/д</t>
  </si>
  <si>
    <t>Установка скамеек в деревянном исполнении</t>
  </si>
  <si>
    <t>шт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</si>
  <si>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</si>
  <si>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</si>
  <si>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</si>
  <si>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Изоляция трубопроводов отопления и ВВП</t>
  </si>
  <si>
    <t>Опрессовка тепловых узлов перед сдачей (проверочная)</t>
  </si>
  <si>
    <t>Опрессовка тепловых узлов при сдаче</t>
  </si>
  <si>
    <t>Поверка теплового ОДПУ, 2021 г.</t>
  </si>
  <si>
    <t>Регулировка теплоносителя</t>
  </si>
  <si>
    <t>Ремонт вентелей до 32 д.</t>
  </si>
  <si>
    <t>Сброс воздуха со стояков отопления с использованием а/м ИЖ</t>
  </si>
  <si>
    <t>Смена вентиля д. 15 на внутридомовой системе отопления(со сваркой)</t>
  </si>
  <si>
    <t>Смена вентиля д.20 на внутридомовой системе отопления(со сваркой)</t>
  </si>
  <si>
    <t>Смена резьб всех диаметров с использованием сварки</t>
  </si>
  <si>
    <t>Смена труб ГВС и ХВС д.32</t>
  </si>
  <si>
    <t>Смена труб отопления д. 15 (со сваркой)</t>
  </si>
  <si>
    <t>Смена труб отопления д. 76 (со сваркой)</t>
  </si>
  <si>
    <t>Техническое обслуживание приборов учета тепловой энергии, 2021 г.</t>
  </si>
  <si>
    <t>раз</t>
  </si>
  <si>
    <t>Чистка водоподогревателя 2021 г. (подр. орг.)</t>
  </si>
  <si>
    <t>замеры темпер. воздуха в квартире и подвале</t>
  </si>
  <si>
    <t>замер</t>
  </si>
  <si>
    <t>Замена эл.провода</t>
  </si>
  <si>
    <t>Замена электропатрона с материалом</t>
  </si>
  <si>
    <t>Осмотр крыши</t>
  </si>
  <si>
    <t>Ремонт и восстановление герметизации стыков</t>
  </si>
  <si>
    <t>Ремонт межпанельных швоа, ул. Белорусская, д. 23</t>
  </si>
  <si>
    <t>Ремонт межпанельных швов, ул. Белорусская, д.23</t>
  </si>
  <si>
    <t>Устройство соединения эл. проводов с использованием эл.зажимов</t>
  </si>
  <si>
    <t>1 соед.</t>
  </si>
  <si>
    <t>Утепление труб изовером и стеклотканью</t>
  </si>
  <si>
    <t>п/м</t>
  </si>
  <si>
    <t>Частичная очистка подвала, 100м2</t>
  </si>
  <si>
    <t>Частичная теплоизоляция труб отопления</t>
  </si>
  <si>
    <t>замена электрической лампы накаливания</t>
  </si>
  <si>
    <t>исполнение заявок не связанных с ремонтом</t>
  </si>
  <si>
    <t>Санитарная обрезка сухих вершин и веток деревьев с исп-ем автовышки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</si>
</sst>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3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164" fontId="1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 vertical="center"/>
    </xf>
    <xf numFmtId="4" fontId="13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22581.16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7"/>
  <sheetViews>
    <sheetView tabSelected="1" workbookViewId="0">
      <pane ySplit="3" topLeftCell="A87" activePane="bottomLeft" state="frozen"/>
      <selection pane="bottomLeft" activeCell="G105" sqref="G105"/>
    </sheetView>
  </sheetViews>
  <sheetFormatPr defaultRowHeight="15"/>
  <cols>
    <col min="1" max="1" width="73.28515625" style="5" customWidth="1"/>
    <col min="2" max="2" width="20.42578125" style="7" customWidth="1"/>
    <col min="3" max="3" width="12.140625" style="3" customWidth="1"/>
    <col min="4" max="4" width="14" style="2" customWidth="1"/>
    <col min="5" max="5" width="0" style="1" hidden="1" customWidth="1"/>
    <col min="6" max="6" width="9.140625" style="1"/>
    <col min="7" max="7" width="11.28515625" style="1" customWidth="1"/>
    <col min="8" max="8" width="10" style="1" bestFit="1" customWidth="1"/>
    <col min="9" max="16384" width="9.140625" style="1"/>
  </cols>
  <sheetData>
    <row r="1" spans="1:4" s="6" customFormat="1" ht="40.5" customHeight="1">
      <c r="A1" s="40" t="s">
        <v>8</v>
      </c>
      <c r="B1" s="40"/>
      <c r="C1" s="40"/>
      <c r="D1" s="40"/>
    </row>
    <row r="2" spans="1:4" s="8" customFormat="1" ht="15.75">
      <c r="A2" s="27" t="s">
        <v>33</v>
      </c>
      <c r="B2" s="42" t="s">
        <v>53</v>
      </c>
      <c r="C2" s="42"/>
      <c r="D2" s="42"/>
    </row>
    <row r="3" spans="1:4" ht="60.75" customHeight="1">
      <c r="A3" s="9" t="s">
        <v>2</v>
      </c>
      <c r="B3" s="10" t="s">
        <v>31</v>
      </c>
      <c r="C3" s="11" t="s">
        <v>0</v>
      </c>
      <c r="D3" s="30" t="s">
        <v>1</v>
      </c>
    </row>
    <row r="4" spans="1:4" ht="20.25" customHeight="1">
      <c r="A4" s="9" t="s">
        <v>54</v>
      </c>
      <c r="B4" s="10">
        <v>-387879.83</v>
      </c>
      <c r="C4" s="11"/>
      <c r="D4" s="30"/>
    </row>
    <row r="5" spans="1:4">
      <c r="A5" s="43" t="s">
        <v>36</v>
      </c>
      <c r="B5" s="43"/>
      <c r="C5" s="43"/>
      <c r="D5" s="43"/>
    </row>
    <row r="6" spans="1:4">
      <c r="A6" s="13" t="s">
        <v>55</v>
      </c>
      <c r="B6" s="34">
        <f>104646.42*6+113813.38*6</f>
        <v>1310758.8</v>
      </c>
      <c r="C6" s="37" t="s">
        <v>42</v>
      </c>
      <c r="D6" s="12"/>
    </row>
    <row r="7" spans="1:4">
      <c r="A7" s="13" t="s">
        <v>56</v>
      </c>
      <c r="B7" s="34">
        <v>1482002.51</v>
      </c>
      <c r="C7" s="37" t="s">
        <v>42</v>
      </c>
      <c r="D7" s="12"/>
    </row>
    <row r="8" spans="1:4">
      <c r="A8" s="13" t="s">
        <v>57</v>
      </c>
      <c r="B8" s="34">
        <f>B7-B6</f>
        <v>171243.70999999996</v>
      </c>
      <c r="C8" s="37" t="s">
        <v>42</v>
      </c>
      <c r="D8" s="12"/>
    </row>
    <row r="9" spans="1:4">
      <c r="A9" s="14" t="s">
        <v>9</v>
      </c>
      <c r="B9" s="34">
        <f>B10</f>
        <v>16929.599999999999</v>
      </c>
      <c r="C9" s="37" t="s">
        <v>42</v>
      </c>
      <c r="D9" s="12"/>
    </row>
    <row r="10" spans="1:4">
      <c r="A10" s="15" t="s">
        <v>10</v>
      </c>
      <c r="B10" s="33">
        <f>750*12+660.8*12</f>
        <v>16929.599999999999</v>
      </c>
      <c r="C10" s="18" t="s">
        <v>42</v>
      </c>
      <c r="D10" s="16"/>
    </row>
    <row r="11" spans="1:4">
      <c r="A11" s="17" t="s">
        <v>58</v>
      </c>
      <c r="B11" s="32">
        <f>B6+B9-B10</f>
        <v>1310758.8</v>
      </c>
      <c r="C11" s="37" t="s">
        <v>42</v>
      </c>
      <c r="D11" s="19"/>
    </row>
    <row r="12" spans="1:4">
      <c r="A12" s="41" t="s">
        <v>11</v>
      </c>
      <c r="B12" s="41"/>
      <c r="C12" s="41"/>
      <c r="D12" s="41"/>
    </row>
    <row r="13" spans="1:4" ht="15.75" thickBot="1">
      <c r="A13" s="20" t="s">
        <v>12</v>
      </c>
      <c r="B13" s="32">
        <f>B14+B15</f>
        <v>228007.44</v>
      </c>
      <c r="C13" s="37" t="s">
        <v>42</v>
      </c>
      <c r="D13" s="19"/>
    </row>
    <row r="14" spans="1:4" s="36" customFormat="1" ht="15.75" thickBot="1">
      <c r="A14" s="38" t="s">
        <v>59</v>
      </c>
      <c r="B14" s="39">
        <v>110646.72</v>
      </c>
      <c r="C14" s="38" t="s">
        <v>4</v>
      </c>
      <c r="D14" s="39">
        <v>26856</v>
      </c>
    </row>
    <row r="15" spans="1:4" s="36" customFormat="1" ht="15.75" thickBot="1">
      <c r="A15" s="38" t="s">
        <v>60</v>
      </c>
      <c r="B15" s="39">
        <v>117360.72</v>
      </c>
      <c r="C15" s="38" t="s">
        <v>4</v>
      </c>
      <c r="D15" s="39">
        <v>26856</v>
      </c>
    </row>
    <row r="16" spans="1:4" ht="29.25" thickBot="1">
      <c r="A16" s="20" t="s">
        <v>13</v>
      </c>
      <c r="B16" s="32">
        <f>B18+B17</f>
        <v>103143.82</v>
      </c>
      <c r="C16" s="37" t="s">
        <v>42</v>
      </c>
      <c r="D16" s="19"/>
    </row>
    <row r="17" spans="1:4" s="36" customFormat="1" ht="15.75" thickBot="1">
      <c r="A17" s="38" t="s">
        <v>61</v>
      </c>
      <c r="B17" s="39">
        <v>51026.400000000001</v>
      </c>
      <c r="C17" s="38" t="s">
        <v>4</v>
      </c>
      <c r="D17" s="39">
        <v>26856</v>
      </c>
    </row>
    <row r="18" spans="1:4" s="36" customFormat="1" ht="15.75" thickBot="1">
      <c r="A18" s="38" t="s">
        <v>62</v>
      </c>
      <c r="B18" s="39">
        <v>52117.42</v>
      </c>
      <c r="C18" s="38" t="s">
        <v>4</v>
      </c>
      <c r="D18" s="39">
        <v>25737</v>
      </c>
    </row>
    <row r="19" spans="1:4" ht="15.75" thickBot="1">
      <c r="A19" s="20" t="s">
        <v>14</v>
      </c>
      <c r="B19" s="32">
        <f>B20</f>
        <v>0</v>
      </c>
      <c r="C19" s="37" t="s">
        <v>42</v>
      </c>
      <c r="D19" s="23"/>
    </row>
    <row r="20" spans="1:4" s="36" customFormat="1" ht="15.75" thickBot="1">
      <c r="A20" s="38"/>
      <c r="B20" s="39"/>
      <c r="C20" s="38"/>
      <c r="D20" s="39"/>
    </row>
    <row r="21" spans="1:4" ht="29.25" thickBot="1">
      <c r="A21" s="20" t="s">
        <v>15</v>
      </c>
      <c r="B21" s="32">
        <f>SUM(B22:B27)</f>
        <v>31421.519999999997</v>
      </c>
      <c r="C21" s="37" t="s">
        <v>42</v>
      </c>
      <c r="D21" s="19"/>
    </row>
    <row r="22" spans="1:4" s="36" customFormat="1" ht="15.75" thickBot="1">
      <c r="A22" s="38" t="s">
        <v>63</v>
      </c>
      <c r="B22" s="39">
        <v>2685.6</v>
      </c>
      <c r="C22" s="38" t="s">
        <v>4</v>
      </c>
      <c r="D22" s="39">
        <v>26856</v>
      </c>
    </row>
    <row r="23" spans="1:4" s="36" customFormat="1" ht="15.75" thickBot="1">
      <c r="A23" s="38" t="s">
        <v>64</v>
      </c>
      <c r="B23" s="39">
        <v>2685.6</v>
      </c>
      <c r="C23" s="38" t="s">
        <v>4</v>
      </c>
      <c r="D23" s="39">
        <v>26856</v>
      </c>
    </row>
    <row r="24" spans="1:4" s="36" customFormat="1" ht="15.75" thickBot="1">
      <c r="A24" s="38" t="s">
        <v>75</v>
      </c>
      <c r="B24" s="39">
        <v>2417.04</v>
      </c>
      <c r="C24" s="38" t="s">
        <v>4</v>
      </c>
      <c r="D24" s="39">
        <v>26856</v>
      </c>
    </row>
    <row r="25" spans="1:4" s="36" customFormat="1" ht="15.75" thickBot="1">
      <c r="A25" s="38" t="s">
        <v>76</v>
      </c>
      <c r="B25" s="39">
        <v>2417.04</v>
      </c>
      <c r="C25" s="38" t="s">
        <v>4</v>
      </c>
      <c r="D25" s="39">
        <v>26856</v>
      </c>
    </row>
    <row r="26" spans="1:4" s="36" customFormat="1" ht="15.75" thickBot="1">
      <c r="A26" s="38" t="s">
        <v>65</v>
      </c>
      <c r="B26" s="39">
        <v>10205.280000000001</v>
      </c>
      <c r="C26" s="38" t="s">
        <v>4</v>
      </c>
      <c r="D26" s="39">
        <v>26856</v>
      </c>
    </row>
    <row r="27" spans="1:4" s="36" customFormat="1" ht="15.75" thickBot="1">
      <c r="A27" s="38" t="s">
        <v>66</v>
      </c>
      <c r="B27" s="39">
        <v>11010.96</v>
      </c>
      <c r="C27" s="38" t="s">
        <v>4</v>
      </c>
      <c r="D27" s="39">
        <v>26856</v>
      </c>
    </row>
    <row r="28" spans="1:4" ht="43.5" thickBot="1">
      <c r="A28" s="20" t="s">
        <v>16</v>
      </c>
      <c r="B28" s="32">
        <f>SUM(B29:B45)</f>
        <v>138610.66</v>
      </c>
      <c r="C28" s="37" t="s">
        <v>42</v>
      </c>
      <c r="D28" s="24"/>
    </row>
    <row r="29" spans="1:4" s="36" customFormat="1" ht="15.75" thickBot="1">
      <c r="A29" s="38" t="s">
        <v>107</v>
      </c>
      <c r="B29" s="39">
        <v>1634.42</v>
      </c>
      <c r="C29" s="38" t="s">
        <v>5</v>
      </c>
      <c r="D29" s="39">
        <v>1.5</v>
      </c>
    </row>
    <row r="30" spans="1:4" s="36" customFormat="1" ht="15.75" thickBot="1">
      <c r="A30" s="38" t="s">
        <v>37</v>
      </c>
      <c r="B30" s="39">
        <v>407.84</v>
      </c>
      <c r="C30" s="38" t="s">
        <v>38</v>
      </c>
      <c r="D30" s="39">
        <v>1</v>
      </c>
    </row>
    <row r="31" spans="1:4" s="36" customFormat="1" ht="15.75" thickBot="1">
      <c r="A31" s="38" t="s">
        <v>108</v>
      </c>
      <c r="B31" s="39">
        <v>489.9</v>
      </c>
      <c r="C31" s="38" t="s">
        <v>38</v>
      </c>
      <c r="D31" s="39">
        <v>1</v>
      </c>
    </row>
    <row r="32" spans="1:4" s="36" customFormat="1" ht="15.75" thickBot="1">
      <c r="A32" s="38" t="s">
        <v>109</v>
      </c>
      <c r="B32" s="39">
        <v>1050.8800000000001</v>
      </c>
      <c r="C32" s="38" t="s">
        <v>87</v>
      </c>
      <c r="D32" s="39">
        <v>4</v>
      </c>
    </row>
    <row r="33" spans="1:5" s="36" customFormat="1" ht="15.75" thickBot="1">
      <c r="A33" s="38" t="s">
        <v>110</v>
      </c>
      <c r="B33" s="39">
        <v>11534.9</v>
      </c>
      <c r="C33" s="38" t="s">
        <v>5</v>
      </c>
      <c r="D33" s="39">
        <v>19</v>
      </c>
    </row>
    <row r="34" spans="1:5" s="36" customFormat="1" ht="15.75" thickBot="1">
      <c r="A34" s="38" t="s">
        <v>111</v>
      </c>
      <c r="B34" s="39">
        <v>40736</v>
      </c>
      <c r="C34" s="38" t="s">
        <v>87</v>
      </c>
      <c r="D34" s="39">
        <v>1</v>
      </c>
    </row>
    <row r="35" spans="1:5" s="36" customFormat="1" ht="15.75" thickBot="1">
      <c r="A35" s="38" t="s">
        <v>112</v>
      </c>
      <c r="B35" s="39">
        <v>39244</v>
      </c>
      <c r="C35" s="38" t="s">
        <v>87</v>
      </c>
      <c r="D35" s="39">
        <v>1</v>
      </c>
    </row>
    <row r="36" spans="1:5" s="36" customFormat="1" ht="15.75" thickBot="1">
      <c r="A36" s="38" t="s">
        <v>47</v>
      </c>
      <c r="B36" s="39">
        <v>280.05</v>
      </c>
      <c r="C36" s="38" t="s">
        <v>48</v>
      </c>
      <c r="D36" s="39">
        <v>0.01</v>
      </c>
    </row>
    <row r="37" spans="1:5" s="36" customFormat="1" ht="15.75" thickBot="1">
      <c r="A37" s="38" t="s">
        <v>49</v>
      </c>
      <c r="B37" s="39">
        <v>672.62</v>
      </c>
      <c r="C37" s="38" t="s">
        <v>4</v>
      </c>
      <c r="D37" s="39">
        <v>5.4</v>
      </c>
    </row>
    <row r="38" spans="1:5" s="36" customFormat="1" ht="15.75" thickBot="1">
      <c r="A38" s="38" t="s">
        <v>40</v>
      </c>
      <c r="B38" s="39">
        <v>558.32000000000005</v>
      </c>
      <c r="C38" s="38" t="s">
        <v>4</v>
      </c>
      <c r="D38" s="39">
        <v>0.75</v>
      </c>
    </row>
    <row r="39" spans="1:5" s="36" customFormat="1" ht="15.75" thickBot="1">
      <c r="A39" s="38" t="s">
        <v>51</v>
      </c>
      <c r="B39" s="39">
        <v>1474.06</v>
      </c>
      <c r="C39" s="38" t="s">
        <v>4</v>
      </c>
      <c r="D39" s="39">
        <v>3.5</v>
      </c>
    </row>
    <row r="40" spans="1:5" s="36" customFormat="1" ht="15.75" thickBot="1">
      <c r="A40" s="38" t="s">
        <v>113</v>
      </c>
      <c r="B40" s="39">
        <v>906.54</v>
      </c>
      <c r="C40" s="38" t="s">
        <v>114</v>
      </c>
      <c r="D40" s="39">
        <v>2</v>
      </c>
    </row>
    <row r="41" spans="1:5" s="36" customFormat="1" ht="15.75" thickBot="1">
      <c r="A41" s="38" t="s">
        <v>115</v>
      </c>
      <c r="B41" s="39">
        <v>828.06</v>
      </c>
      <c r="C41" s="38" t="s">
        <v>116</v>
      </c>
      <c r="D41" s="39">
        <v>3</v>
      </c>
    </row>
    <row r="42" spans="1:5" s="36" customFormat="1" ht="15.75" thickBot="1">
      <c r="A42" s="38" t="s">
        <v>117</v>
      </c>
      <c r="B42" s="39">
        <v>32892.17</v>
      </c>
      <c r="C42" s="38" t="s">
        <v>4</v>
      </c>
      <c r="D42" s="39">
        <v>12.6</v>
      </c>
    </row>
    <row r="43" spans="1:5" s="36" customFormat="1" ht="15.75" thickBot="1">
      <c r="A43" s="38" t="s">
        <v>118</v>
      </c>
      <c r="B43" s="39">
        <v>3220.5</v>
      </c>
      <c r="C43" s="38" t="s">
        <v>4</v>
      </c>
      <c r="D43" s="39">
        <v>5</v>
      </c>
    </row>
    <row r="44" spans="1:5" s="36" customFormat="1" ht="15.75" thickBot="1">
      <c r="A44" s="38" t="s">
        <v>119</v>
      </c>
      <c r="B44" s="39">
        <v>441.72</v>
      </c>
      <c r="C44" s="38" t="s">
        <v>38</v>
      </c>
      <c r="D44" s="39">
        <v>3</v>
      </c>
    </row>
    <row r="45" spans="1:5" s="36" customFormat="1" ht="15.75" thickBot="1">
      <c r="A45" s="38" t="s">
        <v>120</v>
      </c>
      <c r="B45" s="39">
        <v>2238.6799999999998</v>
      </c>
      <c r="C45" s="38" t="s">
        <v>38</v>
      </c>
      <c r="D45" s="39">
        <v>4</v>
      </c>
    </row>
    <row r="46" spans="1:5" ht="43.5" thickBot="1">
      <c r="A46" s="20" t="s">
        <v>17</v>
      </c>
      <c r="B46" s="32">
        <f>SUM(B47:B73)</f>
        <v>151711.63</v>
      </c>
      <c r="C46" s="37" t="s">
        <v>42</v>
      </c>
      <c r="D46" s="19"/>
      <c r="E46" s="4" t="s">
        <v>3</v>
      </c>
    </row>
    <row r="47" spans="1:5" s="36" customFormat="1" ht="15.75" thickBot="1">
      <c r="A47" s="38" t="s">
        <v>29</v>
      </c>
      <c r="B47" s="39">
        <v>4537.2</v>
      </c>
      <c r="C47" s="38" t="s">
        <v>30</v>
      </c>
      <c r="D47" s="39">
        <v>8</v>
      </c>
    </row>
    <row r="48" spans="1:5" s="36" customFormat="1" ht="15.75" thickBot="1">
      <c r="A48" s="38" t="s">
        <v>86</v>
      </c>
      <c r="B48" s="39">
        <v>491.52</v>
      </c>
      <c r="C48" s="38" t="s">
        <v>87</v>
      </c>
      <c r="D48" s="39">
        <v>1</v>
      </c>
    </row>
    <row r="49" spans="1:4" s="36" customFormat="1" ht="15.75" thickBot="1">
      <c r="A49" s="38" t="s">
        <v>18</v>
      </c>
      <c r="B49" s="39">
        <v>2428.08</v>
      </c>
      <c r="C49" s="38" t="s">
        <v>19</v>
      </c>
      <c r="D49" s="39">
        <v>3</v>
      </c>
    </row>
    <row r="50" spans="1:4" s="36" customFormat="1" ht="15.75" thickBot="1">
      <c r="A50" s="38" t="s">
        <v>88</v>
      </c>
      <c r="B50" s="39">
        <v>1730.61</v>
      </c>
      <c r="C50" s="38" t="s">
        <v>19</v>
      </c>
      <c r="D50" s="39">
        <v>3</v>
      </c>
    </row>
    <row r="51" spans="1:4" s="36" customFormat="1" ht="15.75" thickBot="1">
      <c r="A51" s="38" t="s">
        <v>89</v>
      </c>
      <c r="B51" s="39">
        <v>10456.950000000001</v>
      </c>
      <c r="C51" s="38" t="s">
        <v>41</v>
      </c>
      <c r="D51" s="39">
        <v>1</v>
      </c>
    </row>
    <row r="52" spans="1:4" s="36" customFormat="1" ht="15.75" thickBot="1">
      <c r="A52" s="38" t="s">
        <v>90</v>
      </c>
      <c r="B52" s="39">
        <v>1810.31</v>
      </c>
      <c r="C52" s="38" t="s">
        <v>43</v>
      </c>
      <c r="D52" s="39">
        <v>1</v>
      </c>
    </row>
    <row r="53" spans="1:4" s="36" customFormat="1" ht="15.75" thickBot="1">
      <c r="A53" s="38" t="s">
        <v>91</v>
      </c>
      <c r="B53" s="39">
        <v>1810.31</v>
      </c>
      <c r="C53" s="38" t="s">
        <v>43</v>
      </c>
      <c r="D53" s="39">
        <v>1</v>
      </c>
    </row>
    <row r="54" spans="1:4" s="36" customFormat="1" ht="15.75" thickBot="1">
      <c r="A54" s="38" t="s">
        <v>44</v>
      </c>
      <c r="B54" s="39">
        <v>1907.15</v>
      </c>
      <c r="C54" s="38" t="s">
        <v>41</v>
      </c>
      <c r="D54" s="39">
        <v>5</v>
      </c>
    </row>
    <row r="55" spans="1:4" s="36" customFormat="1" ht="15.75" thickBot="1">
      <c r="A55" s="38" t="s">
        <v>44</v>
      </c>
      <c r="B55" s="39">
        <v>13495.68</v>
      </c>
      <c r="C55" s="38" t="s">
        <v>87</v>
      </c>
      <c r="D55" s="39">
        <v>16</v>
      </c>
    </row>
    <row r="56" spans="1:4" s="36" customFormat="1" ht="15.75" thickBot="1">
      <c r="A56" s="38" t="s">
        <v>45</v>
      </c>
      <c r="B56" s="39">
        <v>1117.43</v>
      </c>
      <c r="C56" s="38" t="s">
        <v>38</v>
      </c>
      <c r="D56" s="39">
        <v>1</v>
      </c>
    </row>
    <row r="57" spans="1:4" s="36" customFormat="1" ht="15.75" thickBot="1">
      <c r="A57" s="38" t="s">
        <v>39</v>
      </c>
      <c r="B57" s="39">
        <v>11895.3</v>
      </c>
      <c r="C57" s="38" t="s">
        <v>5</v>
      </c>
      <c r="D57" s="39">
        <v>18</v>
      </c>
    </row>
    <row r="58" spans="1:4" s="36" customFormat="1" ht="15.75" thickBot="1">
      <c r="A58" s="38" t="s">
        <v>92</v>
      </c>
      <c r="B58" s="39">
        <v>10141.450000000001</v>
      </c>
      <c r="C58" s="38" t="s">
        <v>87</v>
      </c>
      <c r="D58" s="39">
        <v>1</v>
      </c>
    </row>
    <row r="59" spans="1:4" s="36" customFormat="1" ht="15.75" thickBot="1">
      <c r="A59" s="38" t="s">
        <v>93</v>
      </c>
      <c r="B59" s="39">
        <v>2541.48</v>
      </c>
      <c r="C59" s="38" t="s">
        <v>38</v>
      </c>
      <c r="D59" s="39">
        <v>3</v>
      </c>
    </row>
    <row r="60" spans="1:4" s="36" customFormat="1" ht="15.75" thickBot="1">
      <c r="A60" s="38" t="s">
        <v>94</v>
      </c>
      <c r="B60" s="39">
        <v>1740.04</v>
      </c>
      <c r="C60" s="38" t="s">
        <v>38</v>
      </c>
      <c r="D60" s="39">
        <v>4</v>
      </c>
    </row>
    <row r="61" spans="1:4" s="36" customFormat="1" ht="15.75" thickBot="1">
      <c r="A61" s="38" t="s">
        <v>95</v>
      </c>
      <c r="B61" s="39">
        <v>6140.4</v>
      </c>
      <c r="C61" s="38" t="s">
        <v>19</v>
      </c>
      <c r="D61" s="39">
        <v>15</v>
      </c>
    </row>
    <row r="62" spans="1:4" s="36" customFormat="1" ht="15.75" thickBot="1">
      <c r="A62" s="38" t="s">
        <v>50</v>
      </c>
      <c r="B62" s="39">
        <v>2083.5</v>
      </c>
      <c r="C62" s="38" t="s">
        <v>19</v>
      </c>
      <c r="D62" s="39">
        <v>3</v>
      </c>
    </row>
    <row r="63" spans="1:4" s="36" customFormat="1" ht="15.75" thickBot="1">
      <c r="A63" s="38" t="s">
        <v>96</v>
      </c>
      <c r="B63" s="39">
        <v>6895.98</v>
      </c>
      <c r="C63" s="38" t="s">
        <v>38</v>
      </c>
      <c r="D63" s="39">
        <v>2</v>
      </c>
    </row>
    <row r="64" spans="1:4" s="36" customFormat="1" ht="15.75" thickBot="1">
      <c r="A64" s="38" t="s">
        <v>97</v>
      </c>
      <c r="B64" s="39">
        <v>10581.57</v>
      </c>
      <c r="C64" s="38" t="s">
        <v>38</v>
      </c>
      <c r="D64" s="39">
        <v>3</v>
      </c>
    </row>
    <row r="65" spans="1:4" s="36" customFormat="1" ht="15.75" thickBot="1">
      <c r="A65" s="38" t="s">
        <v>98</v>
      </c>
      <c r="B65" s="39">
        <v>10995.25</v>
      </c>
      <c r="C65" s="38" t="s">
        <v>38</v>
      </c>
      <c r="D65" s="39">
        <v>7</v>
      </c>
    </row>
    <row r="66" spans="1:4" s="36" customFormat="1" ht="15.75" thickBot="1">
      <c r="A66" s="38" t="s">
        <v>99</v>
      </c>
      <c r="B66" s="39">
        <v>752</v>
      </c>
      <c r="C66" s="38" t="s">
        <v>5</v>
      </c>
      <c r="D66" s="39">
        <v>0.5</v>
      </c>
    </row>
    <row r="67" spans="1:4" s="36" customFormat="1" ht="15.75" thickBot="1">
      <c r="A67" s="38" t="s">
        <v>100</v>
      </c>
      <c r="B67" s="39">
        <v>3551.33</v>
      </c>
      <c r="C67" s="38" t="s">
        <v>5</v>
      </c>
      <c r="D67" s="39">
        <v>1.5</v>
      </c>
    </row>
    <row r="68" spans="1:4" s="36" customFormat="1" ht="15.75" thickBot="1">
      <c r="A68" s="38" t="s">
        <v>101</v>
      </c>
      <c r="B68" s="39">
        <v>4175.7700000000004</v>
      </c>
      <c r="C68" s="38" t="s">
        <v>5</v>
      </c>
      <c r="D68" s="39">
        <v>1.5</v>
      </c>
    </row>
    <row r="69" spans="1:4" s="36" customFormat="1" ht="15.75" thickBot="1">
      <c r="A69" s="38" t="s">
        <v>102</v>
      </c>
      <c r="B69" s="39">
        <v>16421.04</v>
      </c>
      <c r="C69" s="38" t="s">
        <v>103</v>
      </c>
      <c r="D69" s="39">
        <v>12</v>
      </c>
    </row>
    <row r="70" spans="1:4" s="36" customFormat="1" ht="15.75" thickBot="1">
      <c r="A70" s="38" t="s">
        <v>104</v>
      </c>
      <c r="B70" s="39">
        <v>15000</v>
      </c>
      <c r="C70" s="38" t="s">
        <v>87</v>
      </c>
      <c r="D70" s="39">
        <v>1</v>
      </c>
    </row>
    <row r="71" spans="1:4" s="36" customFormat="1" ht="15.75" thickBot="1">
      <c r="A71" s="38" t="s">
        <v>105</v>
      </c>
      <c r="B71" s="39">
        <v>7833.3</v>
      </c>
      <c r="C71" s="38" t="s">
        <v>106</v>
      </c>
      <c r="D71" s="39">
        <v>20</v>
      </c>
    </row>
    <row r="72" spans="1:4" s="36" customFormat="1" ht="15.75" thickBot="1">
      <c r="A72" s="38" t="s">
        <v>32</v>
      </c>
      <c r="B72" s="39">
        <v>843.48</v>
      </c>
      <c r="C72" s="38" t="s">
        <v>87</v>
      </c>
      <c r="D72" s="39">
        <v>1</v>
      </c>
    </row>
    <row r="73" spans="1:4" s="36" customFormat="1" ht="15.75" thickBot="1">
      <c r="A73" s="38" t="s">
        <v>52</v>
      </c>
      <c r="B73" s="39">
        <v>334.5</v>
      </c>
      <c r="C73" s="38" t="s">
        <v>5</v>
      </c>
      <c r="D73" s="39">
        <v>0.5</v>
      </c>
    </row>
    <row r="74" spans="1:4" ht="28.5">
      <c r="A74" s="20" t="s">
        <v>20</v>
      </c>
      <c r="B74" s="32">
        <v>0</v>
      </c>
      <c r="C74" s="37" t="s">
        <v>42</v>
      </c>
      <c r="D74" s="19"/>
    </row>
    <row r="75" spans="1:4" ht="28.5">
      <c r="A75" s="20" t="s">
        <v>21</v>
      </c>
      <c r="B75" s="32">
        <v>0</v>
      </c>
      <c r="C75" s="37" t="s">
        <v>42</v>
      </c>
      <c r="D75" s="19"/>
    </row>
    <row r="76" spans="1:4">
      <c r="A76" s="20" t="s">
        <v>22</v>
      </c>
      <c r="B76" s="32">
        <v>0</v>
      </c>
      <c r="C76" s="37" t="s">
        <v>42</v>
      </c>
      <c r="D76" s="19"/>
    </row>
    <row r="77" spans="1:4" ht="29.25" thickBot="1">
      <c r="A77" s="20" t="s">
        <v>23</v>
      </c>
      <c r="B77" s="32">
        <f>SUM(B78:B80)</f>
        <v>9866.630000000001</v>
      </c>
      <c r="C77" s="37" t="s">
        <v>42</v>
      </c>
      <c r="D77" s="19"/>
    </row>
    <row r="78" spans="1:4" s="36" customFormat="1" ht="15.75" thickBot="1">
      <c r="A78" s="38" t="s">
        <v>46</v>
      </c>
      <c r="B78" s="39">
        <v>9379.26</v>
      </c>
      <c r="C78" s="38" t="s">
        <v>5</v>
      </c>
      <c r="D78" s="39">
        <v>18</v>
      </c>
    </row>
    <row r="79" spans="1:4" s="36" customFormat="1" ht="15.75" thickBot="1">
      <c r="A79" s="38" t="s">
        <v>35</v>
      </c>
      <c r="B79" s="39">
        <v>487.37</v>
      </c>
      <c r="C79" s="38" t="s">
        <v>38</v>
      </c>
      <c r="D79" s="39">
        <v>1.5</v>
      </c>
    </row>
    <row r="80" spans="1:4" s="21" customFormat="1">
      <c r="A80" s="28"/>
      <c r="B80" s="31"/>
      <c r="C80" s="29"/>
      <c r="D80" s="29"/>
    </row>
    <row r="81" spans="1:4" ht="29.25" thickBot="1">
      <c r="A81" s="20" t="s">
        <v>24</v>
      </c>
      <c r="B81" s="32">
        <f>B83+B82</f>
        <v>14099.4</v>
      </c>
      <c r="C81" s="37" t="s">
        <v>42</v>
      </c>
      <c r="D81" s="19"/>
    </row>
    <row r="82" spans="1:4" s="36" customFormat="1" ht="15.75" thickBot="1">
      <c r="A82" s="38" t="s">
        <v>67</v>
      </c>
      <c r="B82" s="39">
        <v>6714</v>
      </c>
      <c r="C82" s="38" t="s">
        <v>4</v>
      </c>
      <c r="D82" s="39">
        <v>26856</v>
      </c>
    </row>
    <row r="83" spans="1:4" s="36" customFormat="1" ht="15.75" thickBot="1">
      <c r="A83" s="38" t="s">
        <v>68</v>
      </c>
      <c r="B83" s="39">
        <v>7385.4</v>
      </c>
      <c r="C83" s="38" t="s">
        <v>4</v>
      </c>
      <c r="D83" s="39">
        <v>26856</v>
      </c>
    </row>
    <row r="84" spans="1:4" ht="29.25" thickBot="1">
      <c r="A84" s="20" t="s">
        <v>25</v>
      </c>
      <c r="B84" s="32">
        <f>B85+B86</f>
        <v>52852.61</v>
      </c>
      <c r="C84" s="37" t="s">
        <v>42</v>
      </c>
      <c r="D84" s="19"/>
    </row>
    <row r="85" spans="1:4" s="36" customFormat="1" ht="15.75" thickBot="1">
      <c r="A85" s="38" t="s">
        <v>77</v>
      </c>
      <c r="B85" s="39">
        <v>25781.759999999998</v>
      </c>
      <c r="C85" s="38" t="s">
        <v>4</v>
      </c>
      <c r="D85" s="39">
        <v>26856</v>
      </c>
    </row>
    <row r="86" spans="1:4" s="36" customFormat="1" ht="15.75" thickBot="1">
      <c r="A86" s="38" t="s">
        <v>69</v>
      </c>
      <c r="B86" s="39">
        <v>27070.85</v>
      </c>
      <c r="C86" s="38" t="s">
        <v>4</v>
      </c>
      <c r="D86" s="39">
        <v>26856</v>
      </c>
    </row>
    <row r="87" spans="1:4" ht="29.25" thickBot="1">
      <c r="A87" s="20" t="s">
        <v>26</v>
      </c>
      <c r="B87" s="32">
        <f>B89+B88</f>
        <v>0</v>
      </c>
      <c r="C87" s="37" t="s">
        <v>42</v>
      </c>
      <c r="D87" s="19"/>
    </row>
    <row r="88" spans="1:4" s="36" customFormat="1" ht="15.75" thickBot="1">
      <c r="A88" s="38"/>
      <c r="B88" s="39"/>
      <c r="C88" s="38"/>
      <c r="D88" s="39"/>
    </row>
    <row r="89" spans="1:4" s="21" customFormat="1">
      <c r="A89" s="28"/>
      <c r="B89" s="31"/>
      <c r="C89" s="29"/>
      <c r="D89" s="29"/>
    </row>
    <row r="90" spans="1:4" ht="57.75" thickBot="1">
      <c r="A90" s="20" t="s">
        <v>27</v>
      </c>
      <c r="B90" s="32">
        <f>SUM(B91:B101)</f>
        <v>170585.36</v>
      </c>
      <c r="C90" s="37" t="s">
        <v>42</v>
      </c>
      <c r="D90" s="19"/>
    </row>
    <row r="91" spans="1:4" s="36" customFormat="1" ht="15.75" thickBot="1">
      <c r="A91" s="38" t="s">
        <v>78</v>
      </c>
      <c r="B91" s="39">
        <v>161.69</v>
      </c>
      <c r="C91" s="38" t="s">
        <v>38</v>
      </c>
      <c r="D91" s="39">
        <v>1</v>
      </c>
    </row>
    <row r="92" spans="1:4" s="36" customFormat="1" ht="15.75" thickBot="1">
      <c r="A92" s="38" t="s">
        <v>79</v>
      </c>
      <c r="B92" s="39">
        <v>6145.9</v>
      </c>
      <c r="C92" s="38" t="s">
        <v>38</v>
      </c>
      <c r="D92" s="39">
        <v>2</v>
      </c>
    </row>
    <row r="93" spans="1:4" s="36" customFormat="1" ht="15.75" thickBot="1">
      <c r="A93" s="38" t="s">
        <v>80</v>
      </c>
      <c r="B93" s="39">
        <v>752.62</v>
      </c>
      <c r="C93" s="38" t="s">
        <v>4</v>
      </c>
      <c r="D93" s="39">
        <v>3.4</v>
      </c>
    </row>
    <row r="94" spans="1:4" s="36" customFormat="1" ht="15.75" thickBot="1">
      <c r="A94" s="38" t="s">
        <v>81</v>
      </c>
      <c r="B94" s="39">
        <v>456.55</v>
      </c>
      <c r="C94" s="38" t="s">
        <v>4</v>
      </c>
      <c r="D94" s="39">
        <v>26856</v>
      </c>
    </row>
    <row r="95" spans="1:4" s="36" customFormat="1" ht="15.75" thickBot="1">
      <c r="A95" s="38" t="s">
        <v>70</v>
      </c>
      <c r="B95" s="39">
        <v>456.55</v>
      </c>
      <c r="C95" s="38" t="s">
        <v>4</v>
      </c>
      <c r="D95" s="39">
        <v>26856</v>
      </c>
    </row>
    <row r="96" spans="1:4" s="36" customFormat="1" ht="15.75" thickBot="1">
      <c r="A96" s="38" t="s">
        <v>82</v>
      </c>
      <c r="B96" s="39">
        <v>73854</v>
      </c>
      <c r="C96" s="38" t="s">
        <v>4</v>
      </c>
      <c r="D96" s="39">
        <v>26856</v>
      </c>
    </row>
    <row r="97" spans="1:4" s="36" customFormat="1" ht="15.75" thickBot="1">
      <c r="A97" s="38" t="s">
        <v>71</v>
      </c>
      <c r="B97" s="39">
        <v>80997.72</v>
      </c>
      <c r="C97" s="38" t="s">
        <v>4</v>
      </c>
      <c r="D97" s="39">
        <v>26856</v>
      </c>
    </row>
    <row r="98" spans="1:4" s="36" customFormat="1" ht="15.75" thickBot="1">
      <c r="A98" s="38" t="s">
        <v>83</v>
      </c>
      <c r="B98" s="39">
        <v>4841.6000000000004</v>
      </c>
      <c r="C98" s="38" t="s">
        <v>41</v>
      </c>
      <c r="D98" s="39">
        <v>5</v>
      </c>
    </row>
    <row r="99" spans="1:4" s="36" customFormat="1" ht="15.75" thickBot="1">
      <c r="A99" s="38" t="s">
        <v>84</v>
      </c>
      <c r="B99" s="39">
        <v>606.71</v>
      </c>
      <c r="C99" s="38" t="s">
        <v>85</v>
      </c>
      <c r="D99" s="39">
        <v>1</v>
      </c>
    </row>
    <row r="100" spans="1:4" s="36" customFormat="1" ht="15.75" thickBot="1">
      <c r="A100" s="38" t="s">
        <v>84</v>
      </c>
      <c r="B100" s="39">
        <v>606.71</v>
      </c>
      <c r="C100" s="38" t="s">
        <v>85</v>
      </c>
      <c r="D100" s="39">
        <v>1</v>
      </c>
    </row>
    <row r="101" spans="1:4" s="36" customFormat="1" ht="15.75" thickBot="1">
      <c r="A101" s="38" t="s">
        <v>121</v>
      </c>
      <c r="B101" s="39">
        <v>1705.31</v>
      </c>
      <c r="C101" s="38" t="s">
        <v>38</v>
      </c>
      <c r="D101" s="39">
        <v>1</v>
      </c>
    </row>
    <row r="102" spans="1:4">
      <c r="A102" s="20" t="s">
        <v>28</v>
      </c>
      <c r="B102" s="32">
        <f>B103+B104</f>
        <v>28581.16</v>
      </c>
      <c r="C102" s="37" t="s">
        <v>42</v>
      </c>
      <c r="D102" s="19"/>
    </row>
    <row r="103" spans="1:4" ht="30">
      <c r="A103" s="25" t="s">
        <v>7</v>
      </c>
      <c r="B103" s="35">
        <f>D103*5*12</f>
        <v>6000</v>
      </c>
      <c r="C103" s="26" t="s">
        <v>6</v>
      </c>
      <c r="D103" s="22">
        <v>100</v>
      </c>
    </row>
    <row r="104" spans="1:4">
      <c r="A104" s="25" t="s">
        <v>34</v>
      </c>
      <c r="B104" s="35">
        <f>[1]Лист1!$G$4501</f>
        <v>22581.16</v>
      </c>
      <c r="C104" s="18" t="s">
        <v>42</v>
      </c>
      <c r="D104" s="22"/>
    </row>
    <row r="105" spans="1:4">
      <c r="A105" s="17" t="s">
        <v>72</v>
      </c>
      <c r="B105" s="32">
        <f>B13+B16+B19+B21+B28+B46+B74+B75+B76+B77+B81+B84+B87+B90</f>
        <v>900299.07000000007</v>
      </c>
      <c r="C105" s="37" t="s">
        <v>42</v>
      </c>
      <c r="D105" s="19"/>
    </row>
    <row r="106" spans="1:4">
      <c r="A106" s="17" t="s">
        <v>73</v>
      </c>
      <c r="B106" s="32">
        <f>B105*1.2+B102</f>
        <v>1108940.044</v>
      </c>
      <c r="C106" s="37" t="s">
        <v>42</v>
      </c>
      <c r="D106" s="19"/>
    </row>
    <row r="107" spans="1:4">
      <c r="A107" s="17" t="s">
        <v>74</v>
      </c>
      <c r="B107" s="32">
        <f>B6+B9-B106+B4</f>
        <v>-169131.47399999987</v>
      </c>
      <c r="C107" s="37" t="s">
        <v>42</v>
      </c>
      <c r="D107" s="19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Белорусска, д. 23</vt:lpstr>
      <vt:lpstr>'Белорусска, д. 23'!Область_печати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2018-03-22T06:14:00Z</cp:lastPrinted>
  <dcterms:created xsi:type="dcterms:W3CDTF">2016-03-18T02:51:51Z</dcterms:created>
  <dcterms:modified xsi:type="dcterms:W3CDTF">2022-02-09T05:46:26Z</dcterms:modified>
</cp:coreProperties>
</file>