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атарейный, д. 8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2019'!$A$3:$E$44</definedName>
    <definedName name="_xlnm.Print_Area" localSheetId="0">'Батарейный, д. 8'!$A$1:$D$73</definedName>
  </definedNames>
  <calcPr calcId="144525" calcMode="manual"/>
</workbook>
</file>

<file path=xl/calcChain.xml><?xml version="1.0" encoding="utf-8"?>
<calcChain xmlns="http://schemas.openxmlformats.org/spreadsheetml/2006/main">
  <c r="B67" i="1" l="1"/>
  <c r="B71" i="1" s="1"/>
  <c r="B11" i="1" l="1"/>
  <c r="B13" i="1"/>
  <c r="B72" i="1"/>
  <c r="B73" i="1" s="1"/>
  <c r="H70" i="1"/>
  <c r="B8" i="1"/>
  <c r="B49" i="1"/>
  <c r="B52" i="1"/>
  <c r="B57" i="1"/>
  <c r="B55" i="1"/>
  <c r="B36" i="1"/>
  <c r="B29" i="1"/>
  <c r="B22" i="1"/>
  <c r="B19" i="1"/>
  <c r="B10" i="1" l="1"/>
  <c r="B9" i="1" s="1"/>
  <c r="B16" i="1" l="1"/>
  <c r="B70" i="1"/>
  <c r="B68" i="1"/>
</calcChain>
</file>

<file path=xl/sharedStrings.xml><?xml version="1.0" encoding="utf-8"?>
<sst xmlns="http://schemas.openxmlformats.org/spreadsheetml/2006/main" count="293" uniqueCount="127">
  <si>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</si>
  <si>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</si>
  <si>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</si>
  <si>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</si>
  <si>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</si>
  <si>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</si>
  <si>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</si>
  <si>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</si>
  <si>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</si>
  <si>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</si>
  <si>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</si>
  <si>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</si>
  <si>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</si>
  <si>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</si>
  <si>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</si>
  <si>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</si>
  <si>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</si>
  <si>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</si>
  <si>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</si>
  <si>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</si>
  <si>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</si>
  <si>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</si>
  <si>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</si>
  <si>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</si>
  <si>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</si>
  <si>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</si>
  <si>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</si>
  <si>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</si>
  <si>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</si>
  <si>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Выезд а/машины по заявке</t>
  </si>
  <si>
    <t>выезд</t>
  </si>
  <si>
    <t xml:space="preserve">Годовая фактическая стоимость работ (услуг) </t>
  </si>
  <si>
    <t>Адрес: Батарейный мкр., д. 8</t>
  </si>
  <si>
    <t>Проливка горок водой</t>
  </si>
  <si>
    <t>Старшие по дому</t>
  </si>
  <si>
    <t>Общий итог</t>
  </si>
  <si>
    <t>сброс воздуха со стояков отопления</t>
  </si>
  <si>
    <t>ремонт труб КНС</t>
  </si>
  <si>
    <t>раз</t>
  </si>
  <si>
    <t>осмотр подвала</t>
  </si>
  <si>
    <t>Дератизация</t>
  </si>
  <si>
    <t>Кол-во</t>
  </si>
  <si>
    <t>Ед.изм</t>
  </si>
  <si>
    <t>Сумма</t>
  </si>
  <si>
    <t>Наименование работ</t>
  </si>
  <si>
    <t xml:space="preserve">По адресу БАТАРЕЙНЫЙ мкр д.8                                           </t>
  </si>
  <si>
    <t>Доходы по дому:</t>
  </si>
  <si>
    <t>Расходы по снятию показаний с ИПУ по электроэнергии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</si>
  <si>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</si>
  <si>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</si>
  <si>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</si>
  <si>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</si>
  <si>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</si>
  <si>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Изготовление и установка столбиков из бруса 100*100 мм</t>
  </si>
  <si>
    <t>шт.</t>
  </si>
  <si>
    <t>Изготовление и установка штакетника</t>
  </si>
  <si>
    <t>прясло</t>
  </si>
  <si>
    <t>Краска</t>
  </si>
  <si>
    <t>кг</t>
  </si>
  <si>
    <t>Масляная окраска с последующей теплоизоляцией (изосиб) тепло</t>
  </si>
  <si>
    <t>узел</t>
  </si>
  <si>
    <t>Организация мест накоп.ртуть сод-х ламп 3,4 кв. 2019г. К=0,6</t>
  </si>
  <si>
    <t>Освещение теплового узла</t>
  </si>
  <si>
    <t>Отпуск цветочной рассады</t>
  </si>
  <si>
    <t>Очистка канализационной сети</t>
  </si>
  <si>
    <t>Прочистка вент канала</t>
  </si>
  <si>
    <t>Прочистка ливневого коллектора</t>
  </si>
  <si>
    <t>Ремонт цоколя дома</t>
  </si>
  <si>
    <t>дом</t>
  </si>
  <si>
    <t>Ремонт шиферной кровли</t>
  </si>
  <si>
    <t>Смена вентиля до 20 мм</t>
  </si>
  <si>
    <t>Смена светильника с датчиком на движение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</si>
  <si>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</si>
  <si>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</si>
  <si>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</si>
  <si>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</si>
  <si>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</si>
  <si>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</si>
  <si>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</si>
  <si>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</si>
  <si>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скамеек в деревянном исполнении</t>
  </si>
  <si>
    <t>Устройство примыканий из оц-ой кровельной стали с выст-им эл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</si>
  <si>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</si>
  <si>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</si>
  <si>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</si>
  <si>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</si>
  <si>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Справка об уровне сбора платы за жилое помещение по состоянию на 18.02.2020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</si>
  <si>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</si>
  <si>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</si>
  <si>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</si>
  <si>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</si>
  <si>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</si>
  <si>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</si>
  <si>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</si>
  <si>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</si>
  <si>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</si>
  <si>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</si>
  <si>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</si>
  <si>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БАТАРЕЙНЫЙ мкр д.8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</si>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</sst>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/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3" fillId="3" borderId="2" xfId="0" applyFont="1" applyFill="1" applyBorder="1" applyAlignment="1">
      <alignment horizontal="center"/>
    </xf>
    <xf numFmtId="0" fontId="0" fillId="3" borderId="2" xfId="0" applyFill="1" applyBorder="1"/>
    <xf numFmtId="4" fontId="13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4" fontId="0" fillId="3" borderId="2" xfId="0" applyNumberFormat="1" applyFill="1" applyBorder="1"/>
    <xf numFmtId="0" fontId="13" fillId="3" borderId="2" xfId="0" applyFont="1" applyFill="1" applyBorder="1"/>
    <xf numFmtId="0" fontId="0" fillId="0" borderId="0" xfId="0"/>
    <xf numFmtId="0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left" vertical="center" wrapText="1"/>
    </xf>
    <xf numFmtId="4" fontId="31" fillId="34" borderId="11" xfId="0" applyNumberFormat="1" applyFont="1" applyFill="1" applyBorder="1" applyAlignment="1" applyProtection="1">
      <alignment horizontal="center" vertical="top" wrapText="1"/>
    </xf>
    <xf numFmtId="2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center" vertical="center" wrapText="1"/>
    </xf>
    <xf numFmtId="4" fontId="31" fillId="34" borderId="11" xfId="0" applyNumberFormat="1" applyFont="1" applyFill="1" applyBorder="1" applyAlignment="1" applyProtection="1">
      <alignment horizontal="center" vertical="center" wrapText="1"/>
    </xf>
    <xf numFmtId="2" fontId="31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 applyProtection="1">
      <alignment horizontal="center" vertical="top" wrapText="1"/>
    </xf>
    <xf numFmtId="0" fontId="31" fillId="34" borderId="13" xfId="0" applyNumberFormat="1" applyFont="1" applyFill="1" applyBorder="1" applyAlignment="1" applyProtection="1">
      <alignment horizontal="center" vertical="top" wrapText="1"/>
    </xf>
    <xf numFmtId="0" fontId="31" fillId="34" borderId="12" xfId="0" applyNumberFormat="1" applyFont="1" applyFill="1" applyBorder="1" applyAlignment="1" applyProtection="1">
      <alignment horizontal="center" vertical="center" wrapText="1"/>
    </xf>
    <xf numFmtId="0" fontId="31" fillId="34" borderId="14" xfId="0" applyNumberFormat="1" applyFont="1" applyFill="1" applyBorder="1" applyAlignment="1" applyProtection="1">
      <alignment horizontal="center" vertical="center" wrapText="1"/>
    </xf>
    <xf numFmtId="0" fontId="31" fillId="34" borderId="13" xfId="0" applyNumberFormat="1" applyFont="1" applyFill="1" applyBorder="1" applyAlignment="1" applyProtection="1">
      <alignment horizontal="center" vertical="center" wrapText="1"/>
    </xf>
    <xf numFmtId="0" fontId="30" fillId="34" borderId="0" xfId="0" applyNumberFormat="1" applyFont="1" applyFill="1" applyBorder="1" applyAlignment="1" applyProtection="1">
      <alignment horizontal="center" vertical="top" wrapText="1"/>
    </xf>
    <xf numFmtId="0" fontId="31" fillId="34" borderId="14" xfId="0" applyNumberFormat="1" applyFont="1" applyFill="1" applyBorder="1" applyAlignment="1" applyProtection="1">
      <alignment horizontal="left" vertical="center" wrapText="1"/>
    </xf>
    <xf numFmtId="0" fontId="31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3"/>
  <sheetViews>
    <sheetView tabSelected="1"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1" max="1" width="72.7109375" style="5" customWidth="1"/>
    <col min="2" max="2" width="18.28515625" style="7" customWidth="1"/>
    <col min="3" max="3" width="11" style="3" customWidth="1"/>
    <col min="4" max="4" width="14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3.5" customHeight="1" x14ac:dyDescent="0.25">
      <c r="A1" s="60" t="s">
        <v>7</v>
      </c>
      <c r="B1" s="60"/>
      <c r="C1" s="60"/>
      <c r="D1" s="60"/>
    </row>
    <row r="2" spans="1:4" s="8" customFormat="1" ht="15.75" x14ac:dyDescent="0.25">
      <c r="A2" s="28" t="s">
        <v>32</v>
      </c>
      <c r="B2" s="62" t="s">
        <v>114</v>
      </c>
      <c r="C2" s="62"/>
      <c r="D2" s="62"/>
    </row>
    <row r="3" spans="1:4" ht="57" x14ac:dyDescent="0.25">
      <c r="A3" s="9" t="s">
        <v>2</v>
      </c>
      <c r="B3" s="10" t="s">
        <v>31</v>
      </c>
      <c r="C3" s="11" t="s">
        <v>0</v>
      </c>
      <c r="D3" s="37" t="s">
        <v>1</v>
      </c>
    </row>
    <row r="4" spans="1:4" x14ac:dyDescent="0.25">
      <c r="A4" s="13" t="s">
        <v>115</v>
      </c>
      <c r="B4" s="35">
        <v>1862296.8334000004</v>
      </c>
      <c r="C4" s="59" t="s">
        <v>126</v>
      </c>
      <c r="D4" s="12"/>
    </row>
    <row r="5" spans="1:4" x14ac:dyDescent="0.25">
      <c r="A5" s="63" t="s">
        <v>46</v>
      </c>
      <c r="B5" s="63"/>
      <c r="C5" s="63"/>
      <c r="D5" s="63"/>
    </row>
    <row r="6" spans="1:4" x14ac:dyDescent="0.25">
      <c r="A6" s="13" t="s">
        <v>116</v>
      </c>
      <c r="B6" s="35">
        <v>1469512.97</v>
      </c>
      <c r="C6" s="59" t="s">
        <v>126</v>
      </c>
      <c r="D6" s="12"/>
    </row>
    <row r="7" spans="1:4" x14ac:dyDescent="0.25">
      <c r="A7" s="13" t="s">
        <v>117</v>
      </c>
      <c r="B7" s="35">
        <v>1410210.49</v>
      </c>
      <c r="C7" s="59" t="s">
        <v>126</v>
      </c>
      <c r="D7" s="12"/>
    </row>
    <row r="8" spans="1:4" x14ac:dyDescent="0.25">
      <c r="A8" s="13" t="s">
        <v>118</v>
      </c>
      <c r="B8" s="35">
        <f>B7-B6</f>
        <v>-59302.479999999981</v>
      </c>
      <c r="C8" s="59" t="s">
        <v>126</v>
      </c>
      <c r="D8" s="12"/>
    </row>
    <row r="9" spans="1:4" x14ac:dyDescent="0.25">
      <c r="A9" s="14" t="s">
        <v>8</v>
      </c>
      <c r="B9" s="35">
        <f>B10</f>
        <v>13543.68</v>
      </c>
      <c r="C9" s="59" t="s">
        <v>126</v>
      </c>
      <c r="D9" s="12"/>
    </row>
    <row r="10" spans="1:4" x14ac:dyDescent="0.25">
      <c r="A10" s="15" t="s">
        <v>9</v>
      </c>
      <c r="B10" s="36">
        <f>600*12+528.64*12</f>
        <v>13543.68</v>
      </c>
      <c r="C10" s="18" t="s">
        <v>126</v>
      </c>
      <c r="D10" s="16"/>
    </row>
    <row r="11" spans="1:4" x14ac:dyDescent="0.25">
      <c r="A11" s="17" t="s">
        <v>119</v>
      </c>
      <c r="B11" s="31">
        <f>B6+B9</f>
        <v>1483056.65</v>
      </c>
      <c r="C11" s="59" t="s">
        <v>126</v>
      </c>
      <c r="D11" s="19"/>
    </row>
    <row r="12" spans="1:4" x14ac:dyDescent="0.25">
      <c r="A12" s="61" t="s">
        <v>10</v>
      </c>
      <c r="B12" s="61"/>
      <c r="C12" s="61"/>
      <c r="D12" s="61"/>
    </row>
    <row r="13" spans="1:4" x14ac:dyDescent="0.25">
      <c r="A13" s="20" t="s">
        <v>11</v>
      </c>
      <c r="B13" s="31">
        <f>B14+B15</f>
        <v>225631.53</v>
      </c>
      <c r="C13" s="59" t="s">
        <v>126</v>
      </c>
      <c r="D13" s="19"/>
    </row>
    <row r="14" spans="1:4" s="21" customFormat="1" x14ac:dyDescent="0.25">
      <c r="A14" s="29" t="s">
        <v>78</v>
      </c>
      <c r="B14" s="32">
        <v>110115.36</v>
      </c>
      <c r="C14" s="38" t="s">
        <v>4</v>
      </c>
      <c r="D14" s="29">
        <v>29286</v>
      </c>
    </row>
    <row r="15" spans="1:4" s="21" customFormat="1" x14ac:dyDescent="0.25">
      <c r="A15" s="29" t="s">
        <v>79</v>
      </c>
      <c r="B15" s="32">
        <v>115516.17</v>
      </c>
      <c r="C15" s="38" t="s">
        <v>4</v>
      </c>
      <c r="D15" s="29">
        <v>29244.6</v>
      </c>
    </row>
    <row r="16" spans="1:4" ht="28.5" x14ac:dyDescent="0.25">
      <c r="A16" s="20" t="s">
        <v>12</v>
      </c>
      <c r="B16" s="31">
        <f>B18+B17</f>
        <v>93889.87</v>
      </c>
      <c r="C16" s="59" t="s">
        <v>126</v>
      </c>
      <c r="D16" s="19"/>
    </row>
    <row r="17" spans="1:4" s="21" customFormat="1" x14ac:dyDescent="0.25">
      <c r="A17" s="29" t="s">
        <v>74</v>
      </c>
      <c r="B17" s="32">
        <v>45319.93</v>
      </c>
      <c r="C17" s="38" t="s">
        <v>4</v>
      </c>
      <c r="D17" s="29">
        <v>28503.1</v>
      </c>
    </row>
    <row r="18" spans="1:4" s="21" customFormat="1" x14ac:dyDescent="0.25">
      <c r="A18" s="29" t="s">
        <v>75</v>
      </c>
      <c r="B18" s="32">
        <v>48569.94</v>
      </c>
      <c r="C18" s="38" t="s">
        <v>4</v>
      </c>
      <c r="D18" s="29">
        <v>29259</v>
      </c>
    </row>
    <row r="19" spans="1:4" x14ac:dyDescent="0.25">
      <c r="A19" s="20" t="s">
        <v>13</v>
      </c>
      <c r="B19" s="31">
        <f>B20+B21</f>
        <v>143601.66999999998</v>
      </c>
      <c r="C19" s="59" t="s">
        <v>126</v>
      </c>
      <c r="D19" s="23"/>
    </row>
    <row r="20" spans="1:4" s="21" customFormat="1" x14ac:dyDescent="0.25">
      <c r="A20" s="29" t="s">
        <v>49</v>
      </c>
      <c r="B20" s="32">
        <v>71933.259999999995</v>
      </c>
      <c r="C20" s="38" t="s">
        <v>14</v>
      </c>
      <c r="D20" s="29">
        <v>1358</v>
      </c>
    </row>
    <row r="21" spans="1:4" s="21" customFormat="1" x14ac:dyDescent="0.25">
      <c r="A21" s="29" t="s">
        <v>50</v>
      </c>
      <c r="B21" s="32">
        <v>71668.41</v>
      </c>
      <c r="C21" s="38" t="s">
        <v>14</v>
      </c>
      <c r="D21" s="29">
        <v>1353</v>
      </c>
    </row>
    <row r="22" spans="1:4" ht="28.5" x14ac:dyDescent="0.25">
      <c r="A22" s="20" t="s">
        <v>15</v>
      </c>
      <c r="B22" s="31">
        <f>SUM(B23:B28)</f>
        <v>49744.380000000005</v>
      </c>
      <c r="C22" s="59" t="s">
        <v>126</v>
      </c>
      <c r="D22" s="19"/>
    </row>
    <row r="23" spans="1:4" s="21" customFormat="1" x14ac:dyDescent="0.25">
      <c r="A23" s="29" t="s">
        <v>51</v>
      </c>
      <c r="B23" s="32">
        <v>2635.74</v>
      </c>
      <c r="C23" s="38" t="s">
        <v>4</v>
      </c>
      <c r="D23" s="29">
        <v>29286</v>
      </c>
    </row>
    <row r="24" spans="1:4" s="21" customFormat="1" x14ac:dyDescent="0.25">
      <c r="A24" s="29" t="s">
        <v>52</v>
      </c>
      <c r="B24" s="32">
        <v>2632.01</v>
      </c>
      <c r="C24" s="38" t="s">
        <v>4</v>
      </c>
      <c r="D24" s="29">
        <v>29244.6</v>
      </c>
    </row>
    <row r="25" spans="1:4" s="21" customFormat="1" x14ac:dyDescent="0.25">
      <c r="A25" s="29" t="s">
        <v>82</v>
      </c>
      <c r="B25" s="32">
        <v>2342.88</v>
      </c>
      <c r="C25" s="38" t="s">
        <v>4</v>
      </c>
      <c r="D25" s="29">
        <v>29286</v>
      </c>
    </row>
    <row r="26" spans="1:4" s="21" customFormat="1" x14ac:dyDescent="0.25">
      <c r="A26" s="29" t="s">
        <v>83</v>
      </c>
      <c r="B26" s="32">
        <v>2632.01</v>
      </c>
      <c r="C26" s="38" t="s">
        <v>4</v>
      </c>
      <c r="D26" s="29">
        <v>29244.6</v>
      </c>
    </row>
    <row r="27" spans="1:4" s="21" customFormat="1" x14ac:dyDescent="0.25">
      <c r="A27" s="29" t="s">
        <v>124</v>
      </c>
      <c r="B27" s="32">
        <v>15228.72</v>
      </c>
      <c r="C27" s="38" t="s">
        <v>4</v>
      </c>
      <c r="D27" s="29">
        <v>29286</v>
      </c>
    </row>
    <row r="28" spans="1:4" s="21" customFormat="1" x14ac:dyDescent="0.25">
      <c r="A28" s="29" t="s">
        <v>125</v>
      </c>
      <c r="B28" s="32">
        <v>24273.02</v>
      </c>
      <c r="C28" s="38" t="s">
        <v>4</v>
      </c>
      <c r="D28" s="29">
        <v>29244.6</v>
      </c>
    </row>
    <row r="29" spans="1:4" ht="42.75" x14ac:dyDescent="0.25">
      <c r="A29" s="20" t="s">
        <v>16</v>
      </c>
      <c r="B29" s="33">
        <f>SUM(B30:B35)</f>
        <v>77174.429999999993</v>
      </c>
      <c r="C29" s="59" t="s">
        <v>126</v>
      </c>
      <c r="D29" s="24"/>
    </row>
    <row r="30" spans="1:4" s="21" customFormat="1" x14ac:dyDescent="0.25">
      <c r="A30" s="29" t="s">
        <v>59</v>
      </c>
      <c r="B30" s="32">
        <v>9745.5</v>
      </c>
      <c r="C30" s="38" t="s">
        <v>60</v>
      </c>
      <c r="D30" s="29">
        <v>1</v>
      </c>
    </row>
    <row r="31" spans="1:4" s="21" customFormat="1" x14ac:dyDescent="0.25">
      <c r="A31" s="29" t="s">
        <v>62</v>
      </c>
      <c r="B31" s="32">
        <v>1614.39</v>
      </c>
      <c r="C31" s="38" t="s">
        <v>60</v>
      </c>
      <c r="D31" s="29">
        <v>1</v>
      </c>
    </row>
    <row r="32" spans="1:4" s="21" customFormat="1" x14ac:dyDescent="0.25">
      <c r="A32" s="29" t="s">
        <v>67</v>
      </c>
      <c r="B32" s="32">
        <v>53803</v>
      </c>
      <c r="C32" s="38" t="s">
        <v>68</v>
      </c>
      <c r="D32" s="29">
        <v>1</v>
      </c>
    </row>
    <row r="33" spans="1:5" s="21" customFormat="1" x14ac:dyDescent="0.25">
      <c r="A33" s="29" t="s">
        <v>69</v>
      </c>
      <c r="B33" s="32">
        <v>9022.5400000000009</v>
      </c>
      <c r="C33" s="38" t="s">
        <v>4</v>
      </c>
      <c r="D33" s="29">
        <v>14.2</v>
      </c>
    </row>
    <row r="34" spans="1:5" s="21" customFormat="1" x14ac:dyDescent="0.25">
      <c r="A34" s="29" t="s">
        <v>71</v>
      </c>
      <c r="B34" s="32">
        <v>1936.1</v>
      </c>
      <c r="C34" s="38" t="s">
        <v>54</v>
      </c>
      <c r="D34" s="29">
        <v>1</v>
      </c>
    </row>
    <row r="35" spans="1:5" s="21" customFormat="1" x14ac:dyDescent="0.25">
      <c r="A35" s="29" t="s">
        <v>81</v>
      </c>
      <c r="B35" s="32">
        <v>1052.9000000000001</v>
      </c>
      <c r="C35" s="38" t="s">
        <v>4</v>
      </c>
      <c r="D35" s="29">
        <v>2.5</v>
      </c>
    </row>
    <row r="36" spans="1:5" ht="42.75" x14ac:dyDescent="0.25">
      <c r="A36" s="20" t="s">
        <v>17</v>
      </c>
      <c r="B36" s="31">
        <f>SUM(B37:B45)</f>
        <v>13740.709999999997</v>
      </c>
      <c r="C36" s="59" t="s">
        <v>126</v>
      </c>
      <c r="D36" s="19"/>
      <c r="E36" s="4" t="s">
        <v>3</v>
      </c>
    </row>
    <row r="37" spans="1:5" s="21" customFormat="1" x14ac:dyDescent="0.25">
      <c r="A37" s="29" t="s">
        <v>29</v>
      </c>
      <c r="B37" s="32">
        <v>484.53</v>
      </c>
      <c r="C37" s="38" t="s">
        <v>30</v>
      </c>
      <c r="D37" s="29">
        <v>1</v>
      </c>
    </row>
    <row r="38" spans="1:5" s="21" customFormat="1" x14ac:dyDescent="0.25">
      <c r="A38" s="29" t="s">
        <v>18</v>
      </c>
      <c r="B38" s="32">
        <v>809.36</v>
      </c>
      <c r="C38" s="38"/>
      <c r="D38" s="29">
        <v>1</v>
      </c>
    </row>
    <row r="39" spans="1:5" s="21" customFormat="1" x14ac:dyDescent="0.25">
      <c r="A39" s="29" t="s">
        <v>64</v>
      </c>
      <c r="B39" s="32">
        <v>6175.4</v>
      </c>
      <c r="C39" s="38" t="s">
        <v>5</v>
      </c>
      <c r="D39" s="29">
        <v>22</v>
      </c>
    </row>
    <row r="40" spans="1:5" s="21" customFormat="1" x14ac:dyDescent="0.25">
      <c r="A40" s="29" t="s">
        <v>64</v>
      </c>
      <c r="B40" s="32">
        <v>2787.2</v>
      </c>
      <c r="C40" s="38" t="s">
        <v>5</v>
      </c>
      <c r="D40" s="29">
        <v>20</v>
      </c>
    </row>
    <row r="41" spans="1:5" s="21" customFormat="1" x14ac:dyDescent="0.25">
      <c r="A41" s="29" t="s">
        <v>66</v>
      </c>
      <c r="B41" s="32">
        <v>626.58000000000004</v>
      </c>
      <c r="C41" s="38" t="s">
        <v>5</v>
      </c>
      <c r="D41" s="29">
        <v>2</v>
      </c>
    </row>
    <row r="42" spans="1:5" s="21" customFormat="1" x14ac:dyDescent="0.25">
      <c r="A42" s="29" t="s">
        <v>70</v>
      </c>
      <c r="B42" s="32">
        <v>609.99</v>
      </c>
      <c r="C42" s="38" t="s">
        <v>54</v>
      </c>
      <c r="D42" s="29">
        <v>1</v>
      </c>
    </row>
    <row r="43" spans="1:5" s="21" customFormat="1" x14ac:dyDescent="0.25">
      <c r="A43" s="29" t="s">
        <v>39</v>
      </c>
      <c r="B43" s="32">
        <v>270.14</v>
      </c>
      <c r="C43" s="38" t="s">
        <v>38</v>
      </c>
      <c r="D43" s="29">
        <v>1</v>
      </c>
    </row>
    <row r="44" spans="1:5" s="21" customFormat="1" x14ac:dyDescent="0.25">
      <c r="A44" s="29" t="s">
        <v>37</v>
      </c>
      <c r="B44" s="32">
        <v>112.92</v>
      </c>
      <c r="C44" s="38" t="s">
        <v>54</v>
      </c>
      <c r="D44" s="29">
        <v>1</v>
      </c>
    </row>
    <row r="45" spans="1:5" s="21" customFormat="1" x14ac:dyDescent="0.25">
      <c r="A45" s="29" t="s">
        <v>36</v>
      </c>
      <c r="B45" s="32">
        <v>1864.59</v>
      </c>
      <c r="C45" s="38" t="s">
        <v>19</v>
      </c>
      <c r="D45" s="29">
        <v>3</v>
      </c>
    </row>
    <row r="46" spans="1:5" ht="28.5" x14ac:dyDescent="0.25">
      <c r="A46" s="20" t="s">
        <v>20</v>
      </c>
      <c r="B46" s="31">
        <v>0</v>
      </c>
      <c r="C46" s="59" t="s">
        <v>126</v>
      </c>
      <c r="D46" s="19"/>
    </row>
    <row r="47" spans="1:5" ht="28.5" x14ac:dyDescent="0.25">
      <c r="A47" s="20" t="s">
        <v>21</v>
      </c>
      <c r="B47" s="31">
        <v>0</v>
      </c>
      <c r="C47" s="59" t="s">
        <v>126</v>
      </c>
      <c r="D47" s="19"/>
    </row>
    <row r="48" spans="1:5" x14ac:dyDescent="0.25">
      <c r="A48" s="20" t="s">
        <v>22</v>
      </c>
      <c r="B48" s="31">
        <v>0</v>
      </c>
      <c r="C48" s="59" t="s">
        <v>126</v>
      </c>
      <c r="D48" s="19"/>
    </row>
    <row r="49" spans="1:4" ht="28.5" x14ac:dyDescent="0.25">
      <c r="A49" s="20" t="s">
        <v>23</v>
      </c>
      <c r="B49" s="31">
        <f>SUM(B50:B50)</f>
        <v>11884.44</v>
      </c>
      <c r="C49" s="59" t="s">
        <v>126</v>
      </c>
      <c r="D49" s="19"/>
    </row>
    <row r="50" spans="1:4" s="21" customFormat="1" x14ac:dyDescent="0.25">
      <c r="A50" s="29" t="s">
        <v>65</v>
      </c>
      <c r="B50" s="30">
        <v>11884.44</v>
      </c>
      <c r="C50" s="38" t="s">
        <v>5</v>
      </c>
      <c r="D50" s="29">
        <v>4</v>
      </c>
    </row>
    <row r="51" spans="1:4" ht="28.5" x14ac:dyDescent="0.25">
      <c r="A51" s="20" t="s">
        <v>24</v>
      </c>
      <c r="B51" s="31">
        <v>0</v>
      </c>
      <c r="C51" s="59" t="s">
        <v>126</v>
      </c>
      <c r="D51" s="19"/>
    </row>
    <row r="52" spans="1:4" ht="28.5" x14ac:dyDescent="0.25">
      <c r="A52" s="20" t="s">
        <v>25</v>
      </c>
      <c r="B52" s="31">
        <f>B53+B54</f>
        <v>49748.94</v>
      </c>
      <c r="C52" s="59" t="s">
        <v>126</v>
      </c>
      <c r="D52" s="19"/>
    </row>
    <row r="53" spans="1:4" s="21" customFormat="1" x14ac:dyDescent="0.25">
      <c r="A53" s="29" t="s">
        <v>72</v>
      </c>
      <c r="B53" s="32">
        <v>23428.799999999999</v>
      </c>
      <c r="C53" s="38" t="s">
        <v>4</v>
      </c>
      <c r="D53" s="29">
        <v>29286</v>
      </c>
    </row>
    <row r="54" spans="1:4" s="21" customFormat="1" x14ac:dyDescent="0.25">
      <c r="A54" s="29" t="s">
        <v>73</v>
      </c>
      <c r="B54" s="32">
        <v>26320.14</v>
      </c>
      <c r="C54" s="38" t="s">
        <v>4</v>
      </c>
      <c r="D54" s="29">
        <v>29244.6</v>
      </c>
    </row>
    <row r="55" spans="1:4" ht="28.5" x14ac:dyDescent="0.25">
      <c r="A55" s="20" t="s">
        <v>26</v>
      </c>
      <c r="B55" s="31">
        <f>B56</f>
        <v>1779.83</v>
      </c>
      <c r="C55" s="18"/>
      <c r="D55" s="19"/>
    </row>
    <row r="56" spans="1:4" s="21" customFormat="1" x14ac:dyDescent="0.25">
      <c r="A56" s="29" t="s">
        <v>40</v>
      </c>
      <c r="B56" s="32">
        <v>1779.83</v>
      </c>
      <c r="C56" s="38" t="s">
        <v>4</v>
      </c>
      <c r="D56" s="29">
        <v>1253.4000000000001</v>
      </c>
    </row>
    <row r="57" spans="1:4" ht="57" x14ac:dyDescent="0.25">
      <c r="A57" s="20" t="s">
        <v>27</v>
      </c>
      <c r="B57" s="31">
        <f>SUM(B58:B66)</f>
        <v>156567.29</v>
      </c>
      <c r="C57" s="59" t="s">
        <v>126</v>
      </c>
      <c r="D57" s="19"/>
    </row>
    <row r="58" spans="1:4" s="21" customFormat="1" x14ac:dyDescent="0.25">
      <c r="A58" s="29" t="s">
        <v>53</v>
      </c>
      <c r="B58" s="32">
        <v>3492.88</v>
      </c>
      <c r="C58" s="38" t="s">
        <v>54</v>
      </c>
      <c r="D58" s="29">
        <v>8</v>
      </c>
    </row>
    <row r="59" spans="1:4" s="21" customFormat="1" x14ac:dyDescent="0.25">
      <c r="A59" s="29" t="s">
        <v>55</v>
      </c>
      <c r="B59" s="32">
        <v>6866</v>
      </c>
      <c r="C59" s="38" t="s">
        <v>56</v>
      </c>
      <c r="D59" s="29">
        <v>5</v>
      </c>
    </row>
    <row r="60" spans="1:4" s="21" customFormat="1" x14ac:dyDescent="0.25">
      <c r="A60" s="29" t="s">
        <v>57</v>
      </c>
      <c r="B60" s="32">
        <v>1200</v>
      </c>
      <c r="C60" s="38" t="s">
        <v>58</v>
      </c>
      <c r="D60" s="29">
        <v>12</v>
      </c>
    </row>
    <row r="61" spans="1:4" s="21" customFormat="1" x14ac:dyDescent="0.25">
      <c r="A61" s="29" t="s">
        <v>61</v>
      </c>
      <c r="B61" s="32">
        <v>230.04</v>
      </c>
      <c r="C61" s="38" t="s">
        <v>4</v>
      </c>
      <c r="D61" s="29">
        <v>13531.91</v>
      </c>
    </row>
    <row r="62" spans="1:4" s="21" customFormat="1" x14ac:dyDescent="0.25">
      <c r="A62" s="29" t="s">
        <v>63</v>
      </c>
      <c r="B62" s="32">
        <v>1500.9</v>
      </c>
      <c r="C62" s="38" t="s">
        <v>54</v>
      </c>
      <c r="D62" s="29">
        <v>30</v>
      </c>
    </row>
    <row r="63" spans="1:4" s="21" customFormat="1" x14ac:dyDescent="0.25">
      <c r="A63" s="29" t="s">
        <v>33</v>
      </c>
      <c r="B63" s="32">
        <v>420.58</v>
      </c>
      <c r="C63" s="38" t="s">
        <v>54</v>
      </c>
      <c r="D63" s="29">
        <v>1</v>
      </c>
    </row>
    <row r="64" spans="1:4" s="21" customFormat="1" x14ac:dyDescent="0.25">
      <c r="A64" s="29" t="s">
        <v>76</v>
      </c>
      <c r="B64" s="32">
        <v>70565.64</v>
      </c>
      <c r="C64" s="38" t="s">
        <v>4</v>
      </c>
      <c r="D64" s="29">
        <v>28802.3</v>
      </c>
    </row>
    <row r="65" spans="1:8" s="21" customFormat="1" x14ac:dyDescent="0.25">
      <c r="A65" s="29" t="s">
        <v>77</v>
      </c>
      <c r="B65" s="32">
        <v>71684.539999999994</v>
      </c>
      <c r="C65" s="38" t="s">
        <v>4</v>
      </c>
      <c r="D65" s="29">
        <v>29259</v>
      </c>
    </row>
    <row r="66" spans="1:8" s="21" customFormat="1" x14ac:dyDescent="0.25">
      <c r="A66" s="29" t="s">
        <v>80</v>
      </c>
      <c r="B66" s="32">
        <v>606.71</v>
      </c>
      <c r="C66" s="38" t="s">
        <v>54</v>
      </c>
      <c r="D66" s="29">
        <v>1</v>
      </c>
    </row>
    <row r="67" spans="1:8" x14ac:dyDescent="0.25">
      <c r="A67" s="20" t="s">
        <v>28</v>
      </c>
      <c r="B67" s="31">
        <f>B68+B69</f>
        <v>18561.059999999998</v>
      </c>
      <c r="C67" s="59" t="s">
        <v>126</v>
      </c>
      <c r="D67" s="19"/>
    </row>
    <row r="68" spans="1:8" ht="30" x14ac:dyDescent="0.25">
      <c r="A68" s="25" t="s">
        <v>47</v>
      </c>
      <c r="B68" s="34">
        <f>D68*5*12</f>
        <v>4560</v>
      </c>
      <c r="C68" s="26" t="s">
        <v>6</v>
      </c>
      <c r="D68" s="22">
        <v>76</v>
      </c>
    </row>
    <row r="69" spans="1:8" x14ac:dyDescent="0.25">
      <c r="A69" s="25" t="s">
        <v>34</v>
      </c>
      <c r="B69" s="34">
        <v>14001.06</v>
      </c>
      <c r="C69" s="18" t="s">
        <v>126</v>
      </c>
      <c r="D69" s="22"/>
    </row>
    <row r="70" spans="1:8" x14ac:dyDescent="0.25">
      <c r="A70" s="17" t="s">
        <v>120</v>
      </c>
      <c r="B70" s="31">
        <f>B13+B16+B19+B22+B29+B36+B46+B47+B48+B49+B51+B52+B55+B57</f>
        <v>823763.09</v>
      </c>
      <c r="C70" s="59" t="s">
        <v>126</v>
      </c>
      <c r="D70" s="19"/>
      <c r="H70" s="1" t="b">
        <f>B70='Работы 2019'!C44</f>
        <v>1</v>
      </c>
    </row>
    <row r="71" spans="1:8" x14ac:dyDescent="0.25">
      <c r="A71" s="17" t="s">
        <v>121</v>
      </c>
      <c r="B71" s="31">
        <f>B70*1.2+B67</f>
        <v>1007076.7679999999</v>
      </c>
      <c r="C71" s="59" t="s">
        <v>126</v>
      </c>
      <c r="D71" s="19"/>
    </row>
    <row r="72" spans="1:8" x14ac:dyDescent="0.25">
      <c r="A72" s="17" t="s">
        <v>122</v>
      </c>
      <c r="B72" s="31">
        <f>B4+B6+B9-B71</f>
        <v>2338276.715400001</v>
      </c>
      <c r="C72" s="59" t="s">
        <v>126</v>
      </c>
      <c r="D72" s="19"/>
    </row>
    <row r="73" spans="1:8" ht="28.5" x14ac:dyDescent="0.25">
      <c r="A73" s="20" t="s">
        <v>123</v>
      </c>
      <c r="B73" s="31">
        <f>B72+B8</f>
        <v>2278974.2354000011</v>
      </c>
      <c r="C73" s="59" t="s">
        <v>126</v>
      </c>
      <c r="D73" s="27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4"/>
  <sheetViews>
    <sheetView workbookViewId="0">
      <pane ySplit="3" topLeftCell="A22" activePane="bottomLeft" state="frozen"/>
      <selection pane="bottomLeft" activeCell="E53" sqref="E53"/>
    </sheetView>
  </sheetViews>
  <sheetFormatPr defaultRowHeight="15" x14ac:dyDescent="0.25"/>
  <cols>
    <col min="1" max="1" width="11" style="40" customWidth="1"/>
    <col min="2" max="2" width="73.28515625" style="50" customWidth="1"/>
    <col min="3" max="3" width="13.42578125" style="42" customWidth="1"/>
    <col min="4" max="4" width="13.42578125" style="40" customWidth="1"/>
    <col min="5" max="5" width="13.42578125" customWidth="1"/>
  </cols>
  <sheetData>
    <row r="1" spans="1:5" x14ac:dyDescent="0.25">
      <c r="B1" s="50" t="s">
        <v>48</v>
      </c>
      <c r="E1" s="39"/>
    </row>
    <row r="2" spans="1:5" x14ac:dyDescent="0.25">
      <c r="B2" s="50" t="s">
        <v>45</v>
      </c>
      <c r="E2" s="39"/>
    </row>
    <row r="3" spans="1:5" x14ac:dyDescent="0.25">
      <c r="A3" s="47" t="s">
        <v>113</v>
      </c>
      <c r="B3" s="47" t="s">
        <v>44</v>
      </c>
      <c r="C3" s="45" t="s">
        <v>43</v>
      </c>
      <c r="D3" s="47" t="s">
        <v>42</v>
      </c>
      <c r="E3" s="47" t="s">
        <v>41</v>
      </c>
    </row>
    <row r="4" spans="1:5" x14ac:dyDescent="0.25">
      <c r="A4" s="38">
        <v>3</v>
      </c>
      <c r="B4" s="29" t="s">
        <v>49</v>
      </c>
      <c r="C4" s="30">
        <v>71933.259999999995</v>
      </c>
      <c r="D4" s="38" t="s">
        <v>14</v>
      </c>
      <c r="E4" s="29">
        <v>1358</v>
      </c>
    </row>
    <row r="5" spans="1:5" x14ac:dyDescent="0.25">
      <c r="A5" s="38">
        <v>3</v>
      </c>
      <c r="B5" s="29" t="s">
        <v>50</v>
      </c>
      <c r="C5" s="30">
        <v>71668.41</v>
      </c>
      <c r="D5" s="38" t="s">
        <v>14</v>
      </c>
      <c r="E5" s="29">
        <v>1353</v>
      </c>
    </row>
    <row r="6" spans="1:5" x14ac:dyDescent="0.25">
      <c r="A6" s="38">
        <v>6</v>
      </c>
      <c r="B6" s="29" t="s">
        <v>29</v>
      </c>
      <c r="C6" s="30">
        <v>484.53</v>
      </c>
      <c r="D6" s="38" t="s">
        <v>30</v>
      </c>
      <c r="E6" s="29">
        <v>1</v>
      </c>
    </row>
    <row r="7" spans="1:5" x14ac:dyDescent="0.25">
      <c r="A7" s="38">
        <v>4</v>
      </c>
      <c r="B7" s="29" t="s">
        <v>51</v>
      </c>
      <c r="C7" s="30">
        <v>2635.74</v>
      </c>
      <c r="D7" s="38" t="s">
        <v>4</v>
      </c>
      <c r="E7" s="29">
        <v>29286</v>
      </c>
    </row>
    <row r="8" spans="1:5" x14ac:dyDescent="0.25">
      <c r="A8" s="38">
        <v>4</v>
      </c>
      <c r="B8" s="29" t="s">
        <v>52</v>
      </c>
      <c r="C8" s="30">
        <v>2632.01</v>
      </c>
      <c r="D8" s="38" t="s">
        <v>4</v>
      </c>
      <c r="E8" s="29">
        <v>29244.6</v>
      </c>
    </row>
    <row r="9" spans="1:5" x14ac:dyDescent="0.25">
      <c r="A9" s="38">
        <v>13</v>
      </c>
      <c r="B9" s="29" t="s">
        <v>40</v>
      </c>
      <c r="C9" s="30">
        <v>1779.83</v>
      </c>
      <c r="D9" s="38" t="s">
        <v>4</v>
      </c>
      <c r="E9" s="29">
        <v>1253.4000000000001</v>
      </c>
    </row>
    <row r="10" spans="1:5" x14ac:dyDescent="0.25">
      <c r="A10" s="38">
        <v>6</v>
      </c>
      <c r="B10" s="29" t="s">
        <v>18</v>
      </c>
      <c r="C10" s="30">
        <v>809.36</v>
      </c>
      <c r="D10" s="38"/>
      <c r="E10" s="29">
        <v>1</v>
      </c>
    </row>
    <row r="11" spans="1:5" x14ac:dyDescent="0.25">
      <c r="A11" s="38">
        <v>14</v>
      </c>
      <c r="B11" s="29" t="s">
        <v>53</v>
      </c>
      <c r="C11" s="30">
        <v>3492.88</v>
      </c>
      <c r="D11" s="38" t="s">
        <v>54</v>
      </c>
      <c r="E11" s="29">
        <v>8</v>
      </c>
    </row>
    <row r="12" spans="1:5" x14ac:dyDescent="0.25">
      <c r="A12" s="38">
        <v>14</v>
      </c>
      <c r="B12" s="29" t="s">
        <v>55</v>
      </c>
      <c r="C12" s="30">
        <v>6866</v>
      </c>
      <c r="D12" s="38" t="s">
        <v>56</v>
      </c>
      <c r="E12" s="29">
        <v>5</v>
      </c>
    </row>
    <row r="13" spans="1:5" x14ac:dyDescent="0.25">
      <c r="A13" s="38">
        <v>14</v>
      </c>
      <c r="B13" s="29" t="s">
        <v>57</v>
      </c>
      <c r="C13" s="30">
        <v>1200</v>
      </c>
      <c r="D13" s="38" t="s">
        <v>58</v>
      </c>
      <c r="E13" s="29">
        <v>12</v>
      </c>
    </row>
    <row r="14" spans="1:5" x14ac:dyDescent="0.25">
      <c r="A14" s="38">
        <v>5</v>
      </c>
      <c r="B14" s="29" t="s">
        <v>59</v>
      </c>
      <c r="C14" s="30">
        <v>9745.5</v>
      </c>
      <c r="D14" s="38" t="s">
        <v>60</v>
      </c>
      <c r="E14" s="29">
        <v>1</v>
      </c>
    </row>
    <row r="15" spans="1:5" x14ac:dyDescent="0.25">
      <c r="A15" s="38">
        <v>14</v>
      </c>
      <c r="B15" s="29" t="s">
        <v>61</v>
      </c>
      <c r="C15" s="30">
        <v>230.04</v>
      </c>
      <c r="D15" s="38" t="s">
        <v>4</v>
      </c>
      <c r="E15" s="29">
        <v>13531.91</v>
      </c>
    </row>
    <row r="16" spans="1:5" x14ac:dyDescent="0.25">
      <c r="A16" s="38">
        <v>5</v>
      </c>
      <c r="B16" s="29" t="s">
        <v>62</v>
      </c>
      <c r="C16" s="30">
        <v>1614.39</v>
      </c>
      <c r="D16" s="38" t="s">
        <v>60</v>
      </c>
      <c r="E16" s="29">
        <v>1</v>
      </c>
    </row>
    <row r="17" spans="1:5" x14ac:dyDescent="0.25">
      <c r="A17" s="38">
        <v>14</v>
      </c>
      <c r="B17" s="29" t="s">
        <v>63</v>
      </c>
      <c r="C17" s="30">
        <v>1500.9</v>
      </c>
      <c r="D17" s="38" t="s">
        <v>54</v>
      </c>
      <c r="E17" s="29">
        <v>30</v>
      </c>
    </row>
    <row r="18" spans="1:5" x14ac:dyDescent="0.25">
      <c r="A18" s="38">
        <v>6</v>
      </c>
      <c r="B18" s="29" t="s">
        <v>64</v>
      </c>
      <c r="C18" s="30">
        <v>6175.4</v>
      </c>
      <c r="D18" s="38" t="s">
        <v>5</v>
      </c>
      <c r="E18" s="29">
        <v>22</v>
      </c>
    </row>
    <row r="19" spans="1:5" x14ac:dyDescent="0.25">
      <c r="A19" s="38">
        <v>6</v>
      </c>
      <c r="B19" s="29" t="s">
        <v>64</v>
      </c>
      <c r="C19" s="30">
        <v>2787.2</v>
      </c>
      <c r="D19" s="38" t="s">
        <v>5</v>
      </c>
      <c r="E19" s="29">
        <v>20</v>
      </c>
    </row>
    <row r="20" spans="1:5" x14ac:dyDescent="0.25">
      <c r="A20" s="38">
        <v>14</v>
      </c>
      <c r="B20" s="29" t="s">
        <v>33</v>
      </c>
      <c r="C20" s="30">
        <v>420.58</v>
      </c>
      <c r="D20" s="38" t="s">
        <v>54</v>
      </c>
      <c r="E20" s="29">
        <v>1</v>
      </c>
    </row>
    <row r="21" spans="1:5" x14ac:dyDescent="0.25">
      <c r="A21" s="38">
        <v>10</v>
      </c>
      <c r="B21" s="29" t="s">
        <v>65</v>
      </c>
      <c r="C21" s="30">
        <v>11884.44</v>
      </c>
      <c r="D21" s="38" t="s">
        <v>5</v>
      </c>
      <c r="E21" s="29">
        <v>4</v>
      </c>
    </row>
    <row r="22" spans="1:5" x14ac:dyDescent="0.25">
      <c r="A22" s="38">
        <v>6</v>
      </c>
      <c r="B22" s="29" t="s">
        <v>66</v>
      </c>
      <c r="C22" s="30">
        <v>626.58000000000004</v>
      </c>
      <c r="D22" s="38" t="s">
        <v>5</v>
      </c>
      <c r="E22" s="29">
        <v>2</v>
      </c>
    </row>
    <row r="23" spans="1:5" x14ac:dyDescent="0.25">
      <c r="A23" s="38">
        <v>5</v>
      </c>
      <c r="B23" s="29" t="s">
        <v>67</v>
      </c>
      <c r="C23" s="30">
        <v>53803</v>
      </c>
      <c r="D23" s="38" t="s">
        <v>68</v>
      </c>
      <c r="E23" s="29">
        <v>1</v>
      </c>
    </row>
    <row r="24" spans="1:5" x14ac:dyDescent="0.25">
      <c r="A24" s="38">
        <v>5</v>
      </c>
      <c r="B24" s="29" t="s">
        <v>69</v>
      </c>
      <c r="C24" s="30">
        <v>9022.5400000000009</v>
      </c>
      <c r="D24" s="38" t="s">
        <v>4</v>
      </c>
      <c r="E24" s="29">
        <v>14.2</v>
      </c>
    </row>
    <row r="25" spans="1:5" x14ac:dyDescent="0.25">
      <c r="A25" s="38">
        <v>6</v>
      </c>
      <c r="B25" s="29" t="s">
        <v>70</v>
      </c>
      <c r="C25" s="30">
        <v>609.99</v>
      </c>
      <c r="D25" s="38" t="s">
        <v>54</v>
      </c>
      <c r="E25" s="29">
        <v>1</v>
      </c>
    </row>
    <row r="26" spans="1:5" x14ac:dyDescent="0.25">
      <c r="A26" s="38">
        <v>5</v>
      </c>
      <c r="B26" s="29" t="s">
        <v>71</v>
      </c>
      <c r="C26" s="30">
        <v>1936.1</v>
      </c>
      <c r="D26" s="38" t="s">
        <v>54</v>
      </c>
      <c r="E26" s="29">
        <v>1</v>
      </c>
    </row>
    <row r="27" spans="1:5" x14ac:dyDescent="0.25">
      <c r="A27" s="38">
        <v>12</v>
      </c>
      <c r="B27" s="29" t="s">
        <v>72</v>
      </c>
      <c r="C27" s="30">
        <v>23428.799999999999</v>
      </c>
      <c r="D27" s="38" t="s">
        <v>4</v>
      </c>
      <c r="E27" s="29">
        <v>29286</v>
      </c>
    </row>
    <row r="28" spans="1:5" x14ac:dyDescent="0.25">
      <c r="A28" s="38">
        <v>12</v>
      </c>
      <c r="B28" s="29" t="s">
        <v>73</v>
      </c>
      <c r="C28" s="30">
        <v>26320.14</v>
      </c>
      <c r="D28" s="38" t="s">
        <v>4</v>
      </c>
      <c r="E28" s="29">
        <v>29244.6</v>
      </c>
    </row>
    <row r="29" spans="1:5" x14ac:dyDescent="0.25">
      <c r="A29" s="38">
        <v>2</v>
      </c>
      <c r="B29" s="29" t="s">
        <v>74</v>
      </c>
      <c r="C29" s="30">
        <v>45319.93</v>
      </c>
      <c r="D29" s="38" t="s">
        <v>4</v>
      </c>
      <c r="E29" s="29">
        <v>28503.1</v>
      </c>
    </row>
    <row r="30" spans="1:5" x14ac:dyDescent="0.25">
      <c r="A30" s="38">
        <v>2</v>
      </c>
      <c r="B30" s="29" t="s">
        <v>75</v>
      </c>
      <c r="C30" s="30">
        <v>48569.94</v>
      </c>
      <c r="D30" s="38" t="s">
        <v>4</v>
      </c>
      <c r="E30" s="29">
        <v>29259</v>
      </c>
    </row>
    <row r="31" spans="1:5" x14ac:dyDescent="0.25">
      <c r="A31" s="38">
        <v>14</v>
      </c>
      <c r="B31" s="29" t="s">
        <v>76</v>
      </c>
      <c r="C31" s="30">
        <v>70565.64</v>
      </c>
      <c r="D31" s="38" t="s">
        <v>4</v>
      </c>
      <c r="E31" s="29">
        <v>28802.3</v>
      </c>
    </row>
    <row r="32" spans="1:5" x14ac:dyDescent="0.25">
      <c r="A32" s="38">
        <v>14</v>
      </c>
      <c r="B32" s="29" t="s">
        <v>77</v>
      </c>
      <c r="C32" s="30">
        <v>71684.539999999994</v>
      </c>
      <c r="D32" s="38" t="s">
        <v>4</v>
      </c>
      <c r="E32" s="29">
        <v>29259</v>
      </c>
    </row>
    <row r="33" spans="1:5" x14ac:dyDescent="0.25">
      <c r="A33" s="38">
        <v>1</v>
      </c>
      <c r="B33" s="29" t="s">
        <v>78</v>
      </c>
      <c r="C33" s="30">
        <v>110115.36</v>
      </c>
      <c r="D33" s="38" t="s">
        <v>4</v>
      </c>
      <c r="E33" s="29">
        <v>29286</v>
      </c>
    </row>
    <row r="34" spans="1:5" x14ac:dyDescent="0.25">
      <c r="A34" s="38">
        <v>1</v>
      </c>
      <c r="B34" s="29" t="s">
        <v>79</v>
      </c>
      <c r="C34" s="30">
        <v>115516.17</v>
      </c>
      <c r="D34" s="38" t="s">
        <v>4</v>
      </c>
      <c r="E34" s="29">
        <v>29244.6</v>
      </c>
    </row>
    <row r="35" spans="1:5" x14ac:dyDescent="0.25">
      <c r="A35" s="38">
        <v>14</v>
      </c>
      <c r="B35" s="29" t="s">
        <v>80</v>
      </c>
      <c r="C35" s="30">
        <v>606.71</v>
      </c>
      <c r="D35" s="38" t="s">
        <v>54</v>
      </c>
      <c r="E35" s="29">
        <v>1</v>
      </c>
    </row>
    <row r="36" spans="1:5" x14ac:dyDescent="0.25">
      <c r="A36" s="38">
        <v>5</v>
      </c>
      <c r="B36" s="29" t="s">
        <v>81</v>
      </c>
      <c r="C36" s="30">
        <v>1052.9000000000001</v>
      </c>
      <c r="D36" s="38" t="s">
        <v>4</v>
      </c>
      <c r="E36" s="29">
        <v>2.5</v>
      </c>
    </row>
    <row r="37" spans="1:5" x14ac:dyDescent="0.25">
      <c r="A37" s="38">
        <v>4</v>
      </c>
      <c r="B37" s="29" t="s">
        <v>82</v>
      </c>
      <c r="C37" s="30">
        <v>2342.88</v>
      </c>
      <c r="D37" s="38" t="s">
        <v>4</v>
      </c>
      <c r="E37" s="29">
        <v>29286</v>
      </c>
    </row>
    <row r="38" spans="1:5" x14ac:dyDescent="0.25">
      <c r="A38" s="38">
        <v>4</v>
      </c>
      <c r="B38" s="29" t="s">
        <v>83</v>
      </c>
      <c r="C38" s="30">
        <v>2632.01</v>
      </c>
      <c r="D38" s="38" t="s">
        <v>4</v>
      </c>
      <c r="E38" s="29">
        <v>29244.6</v>
      </c>
    </row>
    <row r="39" spans="1:5" x14ac:dyDescent="0.25">
      <c r="A39" s="38">
        <v>4</v>
      </c>
      <c r="B39" s="29" t="s">
        <v>84</v>
      </c>
      <c r="C39" s="30">
        <v>15228.72</v>
      </c>
      <c r="D39" s="38" t="s">
        <v>4</v>
      </c>
      <c r="E39" s="29">
        <v>29286</v>
      </c>
    </row>
    <row r="40" spans="1:5" x14ac:dyDescent="0.25">
      <c r="A40" s="38">
        <v>4</v>
      </c>
      <c r="B40" s="29" t="s">
        <v>85</v>
      </c>
      <c r="C40" s="30">
        <v>24273.02</v>
      </c>
      <c r="D40" s="38" t="s">
        <v>4</v>
      </c>
      <c r="E40" s="29">
        <v>29244.6</v>
      </c>
    </row>
    <row r="41" spans="1:5" x14ac:dyDescent="0.25">
      <c r="A41" s="38">
        <v>6</v>
      </c>
      <c r="B41" s="29" t="s">
        <v>39</v>
      </c>
      <c r="C41" s="30">
        <v>270.14</v>
      </c>
      <c r="D41" s="38" t="s">
        <v>38</v>
      </c>
      <c r="E41" s="29">
        <v>1</v>
      </c>
    </row>
    <row r="42" spans="1:5" x14ac:dyDescent="0.25">
      <c r="A42" s="38">
        <v>6</v>
      </c>
      <c r="B42" s="29" t="s">
        <v>37</v>
      </c>
      <c r="C42" s="30">
        <v>112.92</v>
      </c>
      <c r="D42" s="38" t="s">
        <v>54</v>
      </c>
      <c r="E42" s="29">
        <v>1</v>
      </c>
    </row>
    <row r="43" spans="1:5" x14ac:dyDescent="0.25">
      <c r="A43" s="38">
        <v>6</v>
      </c>
      <c r="B43" s="29" t="s">
        <v>36</v>
      </c>
      <c r="C43" s="30">
        <v>1864.59</v>
      </c>
      <c r="D43" s="38" t="s">
        <v>19</v>
      </c>
      <c r="E43" s="29">
        <v>3</v>
      </c>
    </row>
    <row r="44" spans="1:5" x14ac:dyDescent="0.25">
      <c r="A44" s="43"/>
      <c r="B44" s="49" t="s">
        <v>35</v>
      </c>
      <c r="C44" s="48">
        <v>823763.09</v>
      </c>
      <c r="D44" s="46"/>
      <c r="E44" s="44">
        <v>426106.40999999992</v>
      </c>
    </row>
  </sheetData>
  <autoFilter ref="A3:E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8" sqref="E28"/>
    </sheetView>
  </sheetViews>
  <sheetFormatPr defaultRowHeight="15" x14ac:dyDescent="0.25"/>
  <cols>
    <col min="1" max="3" width="12" customWidth="1"/>
    <col min="4" max="5" width="13.5703125" customWidth="1"/>
    <col min="6" max="6" width="12" customWidth="1"/>
    <col min="7" max="8" width="13.85546875" customWidth="1"/>
  </cols>
  <sheetData>
    <row r="1" spans="1:8" ht="16.5" x14ac:dyDescent="0.25">
      <c r="A1" s="69" t="s">
        <v>86</v>
      </c>
      <c r="B1" s="69"/>
      <c r="C1" s="69"/>
      <c r="D1" s="69"/>
      <c r="E1" s="69"/>
      <c r="F1" s="69"/>
      <c r="G1" s="69"/>
      <c r="H1" s="69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s="41" customFormat="1" ht="25.5" x14ac:dyDescent="0.25">
      <c r="A3" s="56" t="s">
        <v>87</v>
      </c>
      <c r="B3" s="66" t="s">
        <v>88</v>
      </c>
      <c r="C3" s="68"/>
      <c r="D3" s="56" t="s">
        <v>89</v>
      </c>
      <c r="E3" s="56" t="s">
        <v>90</v>
      </c>
      <c r="F3" s="56" t="s">
        <v>91</v>
      </c>
      <c r="G3" s="56" t="s">
        <v>92</v>
      </c>
      <c r="H3" s="56" t="s">
        <v>93</v>
      </c>
    </row>
    <row r="4" spans="1:8" x14ac:dyDescent="0.25">
      <c r="A4" s="52" t="s">
        <v>94</v>
      </c>
      <c r="B4" s="53" t="s">
        <v>95</v>
      </c>
      <c r="C4" s="70" t="s">
        <v>96</v>
      </c>
      <c r="D4" s="70"/>
      <c r="E4" s="70"/>
      <c r="F4" s="70"/>
      <c r="G4" s="70"/>
      <c r="H4" s="71"/>
    </row>
    <row r="5" spans="1:8" x14ac:dyDescent="0.25">
      <c r="A5" s="51" t="s">
        <v>97</v>
      </c>
      <c r="B5" s="64" t="s">
        <v>98</v>
      </c>
      <c r="C5" s="65"/>
      <c r="D5" s="54">
        <v>118864.17</v>
      </c>
      <c r="E5" s="54">
        <v>71792.850000000006</v>
      </c>
      <c r="F5" s="55">
        <v>60.4</v>
      </c>
      <c r="G5" s="56" t="s">
        <v>99</v>
      </c>
      <c r="H5" s="56" t="s">
        <v>100</v>
      </c>
    </row>
    <row r="6" spans="1:8" x14ac:dyDescent="0.25">
      <c r="A6" s="51" t="s">
        <v>97</v>
      </c>
      <c r="B6" s="64" t="s">
        <v>98</v>
      </c>
      <c r="C6" s="65"/>
      <c r="D6" s="54">
        <v>118902.07</v>
      </c>
      <c r="E6" s="54">
        <v>139948.60999999999</v>
      </c>
      <c r="F6" s="55">
        <v>117.7</v>
      </c>
      <c r="G6" s="56" t="s">
        <v>101</v>
      </c>
      <c r="H6" s="56" t="s">
        <v>100</v>
      </c>
    </row>
    <row r="7" spans="1:8" x14ac:dyDescent="0.25">
      <c r="A7" s="51" t="s">
        <v>97</v>
      </c>
      <c r="B7" s="64" t="s">
        <v>98</v>
      </c>
      <c r="C7" s="65"/>
      <c r="D7" s="54">
        <v>118838.21</v>
      </c>
      <c r="E7" s="54">
        <v>130994.33</v>
      </c>
      <c r="F7" s="55">
        <v>110.23</v>
      </c>
      <c r="G7" s="56" t="s">
        <v>102</v>
      </c>
      <c r="H7" s="56" t="s">
        <v>100</v>
      </c>
    </row>
    <row r="8" spans="1:8" x14ac:dyDescent="0.25">
      <c r="A8" s="51" t="s">
        <v>97</v>
      </c>
      <c r="B8" s="64" t="s">
        <v>98</v>
      </c>
      <c r="C8" s="65"/>
      <c r="D8" s="54">
        <v>118862.02</v>
      </c>
      <c r="E8" s="54">
        <v>109322.16</v>
      </c>
      <c r="F8" s="55">
        <v>91.97</v>
      </c>
      <c r="G8" s="56" t="s">
        <v>103</v>
      </c>
      <c r="H8" s="56" t="s">
        <v>100</v>
      </c>
    </row>
    <row r="9" spans="1:8" x14ac:dyDescent="0.25">
      <c r="A9" s="51" t="s">
        <v>97</v>
      </c>
      <c r="B9" s="64" t="s">
        <v>98</v>
      </c>
      <c r="C9" s="65"/>
      <c r="D9" s="54">
        <v>117277.84</v>
      </c>
      <c r="E9" s="54">
        <v>101877.04</v>
      </c>
      <c r="F9" s="55">
        <v>86.87</v>
      </c>
      <c r="G9" s="56" t="s">
        <v>104</v>
      </c>
      <c r="H9" s="56" t="s">
        <v>100</v>
      </c>
    </row>
    <row r="10" spans="1:8" x14ac:dyDescent="0.25">
      <c r="A10" s="51" t="s">
        <v>97</v>
      </c>
      <c r="B10" s="64" t="s">
        <v>98</v>
      </c>
      <c r="C10" s="65"/>
      <c r="D10" s="54">
        <v>119938.12</v>
      </c>
      <c r="E10" s="54">
        <v>119766.06</v>
      </c>
      <c r="F10" s="55">
        <v>99.86</v>
      </c>
      <c r="G10" s="56" t="s">
        <v>105</v>
      </c>
      <c r="H10" s="56" t="s">
        <v>100</v>
      </c>
    </row>
    <row r="11" spans="1:8" x14ac:dyDescent="0.25">
      <c r="A11" s="51" t="s">
        <v>97</v>
      </c>
      <c r="B11" s="64" t="s">
        <v>98</v>
      </c>
      <c r="C11" s="65"/>
      <c r="D11" s="54">
        <v>125774.56</v>
      </c>
      <c r="E11" s="54">
        <v>113289.45</v>
      </c>
      <c r="F11" s="55">
        <v>90.07</v>
      </c>
      <c r="G11" s="56" t="s">
        <v>106</v>
      </c>
      <c r="H11" s="56" t="s">
        <v>100</v>
      </c>
    </row>
    <row r="12" spans="1:8" x14ac:dyDescent="0.25">
      <c r="A12" s="51" t="s">
        <v>97</v>
      </c>
      <c r="B12" s="64" t="s">
        <v>98</v>
      </c>
      <c r="C12" s="65"/>
      <c r="D12" s="54">
        <v>135333.23000000001</v>
      </c>
      <c r="E12" s="54">
        <v>109073.09</v>
      </c>
      <c r="F12" s="55">
        <v>80.599999999999994</v>
      </c>
      <c r="G12" s="56" t="s">
        <v>107</v>
      </c>
      <c r="H12" s="56" t="s">
        <v>100</v>
      </c>
    </row>
    <row r="13" spans="1:8" x14ac:dyDescent="0.25">
      <c r="A13" s="51" t="s">
        <v>97</v>
      </c>
      <c r="B13" s="64" t="s">
        <v>98</v>
      </c>
      <c r="C13" s="65"/>
      <c r="D13" s="54">
        <v>122023.41</v>
      </c>
      <c r="E13" s="54">
        <v>110612.6</v>
      </c>
      <c r="F13" s="55">
        <v>90.65</v>
      </c>
      <c r="G13" s="56" t="s">
        <v>108</v>
      </c>
      <c r="H13" s="56" t="s">
        <v>100</v>
      </c>
    </row>
    <row r="14" spans="1:8" x14ac:dyDescent="0.25">
      <c r="A14" s="51" t="s">
        <v>97</v>
      </c>
      <c r="B14" s="64" t="s">
        <v>98</v>
      </c>
      <c r="C14" s="65"/>
      <c r="D14" s="54">
        <v>125476.13</v>
      </c>
      <c r="E14" s="54">
        <v>113315.42</v>
      </c>
      <c r="F14" s="55">
        <v>90.31</v>
      </c>
      <c r="G14" s="56" t="s">
        <v>109</v>
      </c>
      <c r="H14" s="56" t="s">
        <v>100</v>
      </c>
    </row>
    <row r="15" spans="1:8" x14ac:dyDescent="0.25">
      <c r="A15" s="51" t="s">
        <v>97</v>
      </c>
      <c r="B15" s="64" t="s">
        <v>98</v>
      </c>
      <c r="C15" s="65"/>
      <c r="D15" s="54">
        <v>122937.79</v>
      </c>
      <c r="E15" s="54">
        <v>135553.98000000001</v>
      </c>
      <c r="F15" s="55">
        <v>110.26</v>
      </c>
      <c r="G15" s="56" t="s">
        <v>110</v>
      </c>
      <c r="H15" s="56" t="s">
        <v>100</v>
      </c>
    </row>
    <row r="16" spans="1:8" x14ac:dyDescent="0.25">
      <c r="A16" s="51" t="s">
        <v>97</v>
      </c>
      <c r="B16" s="64" t="s">
        <v>98</v>
      </c>
      <c r="C16" s="65"/>
      <c r="D16" s="54">
        <v>125285.42</v>
      </c>
      <c r="E16" s="54">
        <v>154664.9</v>
      </c>
      <c r="F16" s="55">
        <v>123.45</v>
      </c>
      <c r="G16" s="56" t="s">
        <v>111</v>
      </c>
      <c r="H16" s="56" t="s">
        <v>100</v>
      </c>
    </row>
    <row r="17" spans="1:8" x14ac:dyDescent="0.25">
      <c r="A17" s="66" t="s">
        <v>112</v>
      </c>
      <c r="B17" s="67"/>
      <c r="C17" s="68"/>
      <c r="D17" s="57">
        <v>1469512.97</v>
      </c>
      <c r="E17" s="57">
        <v>1410210.49</v>
      </c>
      <c r="F17" s="58">
        <v>95.96</v>
      </c>
      <c r="G17" s="56" t="s">
        <v>94</v>
      </c>
      <c r="H17" s="56" t="s">
        <v>94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Батарейный, д. 8</vt:lpstr>
      <vt:lpstr>Работы 2019</vt:lpstr>
      <vt:lpstr>Справка</vt:lpstr>
      <vt:lpstr>'Батарейный, д. 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2018-02-28T03:45:40Z</cp:lastPrinted>
  <dcterms:created xsi:type="dcterms:W3CDTF">2016-03-18T02:51:51Z</dcterms:created>
  <dcterms:modified xsi:type="dcterms:W3CDTF">2020-03-18T01:41:33Z</dcterms:modified>
</cp:coreProperties>
</file>