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Батарейный мкр, д. 4" sheetId="5" r:id="rId1"/>
  </sheets>
  <definedNames>
    <definedName name="_xlnm.Print_Area" localSheetId="0">'Батарейный мкр, д. 4'!$A$1:$D$122</definedName>
  </definedNames>
  <calcPr calcId="145621"/>
</workbook>
</file>

<file path=xl/calcChain.xml><?xml version="1.0" encoding="utf-8"?>
<calcChain xmlns="http://schemas.openxmlformats.org/spreadsheetml/2006/main">
  <c r="B46" i="5" l="1"/>
  <c r="B28" i="5"/>
  <c r="B90" i="5" l="1"/>
  <c r="B93" i="5"/>
  <c r="B96" i="5"/>
  <c r="B6" i="5" l="1"/>
  <c r="B19" i="5" l="1"/>
  <c r="B8" i="5" l="1"/>
  <c r="B87" i="5" l="1"/>
  <c r="B119" i="5" l="1"/>
  <c r="B118" i="5" s="1"/>
  <c r="B21" i="5"/>
  <c r="B16" i="5"/>
  <c r="B13" i="5"/>
  <c r="B10" i="5"/>
  <c r="B9" i="5" s="1"/>
  <c r="B11" i="5" l="1"/>
  <c r="B120" i="5"/>
  <c r="B121" i="5" l="1"/>
  <c r="B122" i="5" s="1"/>
</calcChain>
</file>

<file path=xl/sharedStrings.xml><?xml version="1.0" encoding="utf-8"?>
<sst xmlns="http://schemas.openxmlformats.org/spreadsheetml/2006/main" count="239" uniqueCount="139">
  <si>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</si>
  <si>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</si>
  <si>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</si>
  <si>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</si>
  <si>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</si>
  <si>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</si>
  <si>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</si>
  <si>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</si>
  <si>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</si>
  <si>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</si>
  <si>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</si>
  <si>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</si>
  <si>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</si>
  <si>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</si>
  <si>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</si>
  <si>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</si>
  <si>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</si>
  <si>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</si>
  <si>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Очистка канализационной сети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</si>
  <si>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</si>
  <si>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</si>
  <si>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</si>
  <si>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</si>
  <si>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</si>
  <si>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</si>
  <si>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</si>
  <si>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</si>
  <si>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</si>
  <si>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</si>
  <si>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Батарейный мкр., д. 4</t>
  </si>
  <si>
    <t>Доходы по дому:</t>
  </si>
  <si>
    <t>Расходы по снятию показаний с ИПУ по электроэнергии</t>
  </si>
  <si>
    <t>узел</t>
  </si>
  <si>
    <t>шт.</t>
  </si>
  <si>
    <t>Смена вентиля до 20 мм</t>
  </si>
  <si>
    <t>Смена труб ГВС и ХВС д.32</t>
  </si>
  <si>
    <t>Устранение свищей хомутами</t>
  </si>
  <si>
    <t>руб.</t>
  </si>
  <si>
    <t>Выезд а/машины по заявке</t>
  </si>
  <si>
    <t>выезд</t>
  </si>
  <si>
    <t>пролет</t>
  </si>
  <si>
    <t>Осмотр подвала</t>
  </si>
  <si>
    <t>1 дом</t>
  </si>
  <si>
    <t>Отключение отопления</t>
  </si>
  <si>
    <t>Очистка труб ХВС, ГВС</t>
  </si>
  <si>
    <t>Промазка мест повреждения кровли из рулонных материалов</t>
  </si>
  <si>
    <t>Протяжка контактов на электроприборах</t>
  </si>
  <si>
    <t>Смена вентиля, д.32</t>
  </si>
  <si>
    <t>Смена резьб (для всех диаметров) с применением газосварочных работ</t>
  </si>
  <si>
    <t>Смена труб из водогазопроводных труб д.20 с производством сварочных ра</t>
  </si>
  <si>
    <t>Сплошное наклеивание кровельного покрытия с ремонтом воронки вн-го вод</t>
  </si>
  <si>
    <t>дом</t>
  </si>
  <si>
    <t>смена труб ГВС  и ХВС д.20 ПП</t>
  </si>
  <si>
    <t>период: 01.01.2021-31.12.2021</t>
  </si>
  <si>
    <t xml:space="preserve">Начальное сальдо на 01.01.2021 г. 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</si>
  <si>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</si>
  <si>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</si>
  <si>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 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</si>
  <si>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</si>
  <si>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</si>
  <si>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</si>
  <si>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</si>
  <si>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</si>
  <si>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</si>
  <si>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</si>
  <si>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</si>
  <si>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</si>
  <si>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</si>
  <si>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</si>
  <si>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</si>
  <si>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</si>
  <si>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</si>
  <si>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</si>
  <si>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</si>
  <si>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Содержание ДРС 1,2 кв. 2021 г. коэф.0,8;0,85;0,9;1</t>
  </si>
  <si>
    <t>Содержание ДРС 3,4 кв. 2021 г. коэф.0,8;0,85;0,9;1</t>
  </si>
  <si>
    <t>Валка деревьев с использованием а/вышки</t>
  </si>
  <si>
    <t>Завоз плодородной почвы (чернозема) позаявочно</t>
  </si>
  <si>
    <t>кг</t>
  </si>
  <si>
    <t>Изготовление дерев. столбика, h-1 м,сечен. 1017,5  см, из доски толщ.5</t>
  </si>
  <si>
    <t>Изготовление деревянного штакетного забора длиной 2,5 м, ЖЭУ-9</t>
  </si>
  <si>
    <t>Изготовление песочницы с теневым навесом ДРС</t>
  </si>
  <si>
    <t>Изготовление скамьи</t>
  </si>
  <si>
    <t>Краска</t>
  </si>
  <si>
    <t>Мелкий ремонт деревянных элементов д/площадки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</si>
  <si>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</si>
  <si>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</si>
  <si>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Отпуск цветочной рассады без тары</t>
  </si>
  <si>
    <t>Спилка деревьев</t>
  </si>
  <si>
    <t>Уборка елок с придомовых территорий</t>
  </si>
  <si>
    <t>завоз песка в песочницу</t>
  </si>
  <si>
    <t>м3</t>
  </si>
  <si>
    <t>изготовление штакетного забора h=0.7 м, l=2.5 м, шир. штакетника 7,5 с</t>
  </si>
  <si>
    <t>Восстановление наружного водостока</t>
  </si>
  <si>
    <t>Закрытие задвижек,отк-е сбросников перед опр-кой,от-е задвиж после опр</t>
  </si>
  <si>
    <t>Закрытие/открытие стояков водоснабжения с использованием  а/м газель</t>
  </si>
  <si>
    <t>Замена сборок д.20 с устр-м сбросника на водогаз-х трубах с прим.свар.</t>
  </si>
  <si>
    <t>Опрессовка тепловых узлов перед сдачей (проверочная)</t>
  </si>
  <si>
    <t>Опрессовка тепловых узлов после проведения ремонта</t>
  </si>
  <si>
    <t>Опрессовка тепловых узлов при сдаче</t>
  </si>
  <si>
    <t>Переустройство воронки внутреннего водостока</t>
  </si>
  <si>
    <t>Поверка теплового ОДПУ, 2021 г.</t>
  </si>
  <si>
    <t>Прочистка внутренней канализации</t>
  </si>
  <si>
    <t>Ремонт вентелей до 32 д.</t>
  </si>
  <si>
    <t>Ремонт теплового узла, Батарейный, 4</t>
  </si>
  <si>
    <t>Сброс воздуха со стояков отопления с использованием а/м ИЖ</t>
  </si>
  <si>
    <t>Смена вентиля д.32 на внутридомовых трубопроводах водоснабжения</t>
  </si>
  <si>
    <t>Смена труб из водогазопроводных труб д. 76 с проведение сварочных рабо</t>
  </si>
  <si>
    <t>Техническое обслуживание приборов учета тепловой энергии, 2021 г.</t>
  </si>
  <si>
    <t>раз</t>
  </si>
  <si>
    <t>Установка приборов отопления в подъездах № 2,3 мкр. Батарейный 4</t>
  </si>
  <si>
    <t>Устранение свищей на трубопроводах хомутами</t>
  </si>
  <si>
    <t>Частичная теплоизоляция труб отопления</t>
  </si>
  <si>
    <t>замеры темпер. воздуха в квартире и подвале</t>
  </si>
  <si>
    <t>замер</t>
  </si>
  <si>
    <t>очистка труб канализации и вентеляции от куржака в зим. период</t>
  </si>
  <si>
    <t>Дезинсекция Дезснабсервис</t>
  </si>
  <si>
    <t>Дератизация Дезснабсервис</t>
  </si>
  <si>
    <t>Демонтаж непригодных электроприборов</t>
  </si>
  <si>
    <t>Замена эл.провода</t>
  </si>
  <si>
    <t>1 кв.</t>
  </si>
  <si>
    <t>Монтаж освещения над под-м с точкой подкл.от тамб-го осв.(прож.с фото-</t>
  </si>
  <si>
    <t>1подъезд</t>
  </si>
  <si>
    <t>Осмотр кровли с мелким ремонтом</t>
  </si>
  <si>
    <t>Осмотр крыши</t>
  </si>
  <si>
    <t>Проливка швов битумом</t>
  </si>
  <si>
    <t>Ремонт межпанельных швов, мкр. Батарейный, д. 4</t>
  </si>
  <si>
    <t>Сплошное наклеивание кровельного покрытия (бикрост) на сущ. кровлю</t>
  </si>
  <si>
    <t>Устройство конька из кровельного оцин.железа</t>
  </si>
  <si>
    <t>Устройство перегородок из кирпича на вводе труб теплоснабжения</t>
  </si>
  <si>
    <t>замена электрической лампы накаливания</t>
  </si>
  <si>
    <t>исполнение заявок не связанных с ремонтом</t>
  </si>
  <si>
    <t>осмотр подвала</t>
  </si>
  <si>
    <t>установка светильника с датчиком на движение</t>
  </si>
  <si>
    <t>Установка песочницы с крышей с покрытием профнастила</t>
  </si>
  <si>
    <t>Установка скамеек в деревянном исполнении</t>
  </si>
  <si>
    <t>шт</t>
  </si>
  <si>
    <t>Установка штакетного забора l =2.5 h=0.7</t>
  </si>
  <si>
    <t>Утепление вентпродухов изовером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</si>
</sst>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1" fillId="0" borderId="0" xfId="0" applyFont="1" applyFill="1"/>
    <xf numFmtId="0" fontId="4" fillId="0" borderId="2" xfId="1" applyFont="1" applyFill="1" applyBorder="1" applyAlignment="1">
      <alignment horizontal="left" vertical="center"/>
    </xf>
    <xf numFmtId="43" fontId="4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0" fillId="0" borderId="2" xfId="0" applyFill="1" applyBorder="1"/>
    <xf numFmtId="4" fontId="13" fillId="0" borderId="2" xfId="3" applyNumberFormat="1" applyFont="1" applyFill="1" applyBorder="1" applyAlignment="1">
      <alignment horizontal="right" vertical="center" wrapText="1"/>
    </xf>
    <xf numFmtId="4" fontId="10" fillId="0" borderId="2" xfId="3" applyNumberFormat="1" applyFont="1" applyFill="1" applyBorder="1" applyAlignment="1">
      <alignment horizontal="right" vertical="center" wrapText="1"/>
    </xf>
    <xf numFmtId="4" fontId="13" fillId="0" borderId="2" xfId="3" applyNumberFormat="1" applyFont="1" applyFill="1" applyBorder="1" applyAlignment="1">
      <alignment horizontal="right" vertical="center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43" fontId="2" fillId="0" borderId="2" xfId="3" applyFont="1" applyFill="1" applyBorder="1" applyAlignment="1">
      <alignment horizontal="center" vertical="center" wrapText="1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4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22"/>
  <sheetViews>
    <sheetView tabSelected="1" workbookViewId="0">
      <pane ySplit="3" topLeftCell="A4" activePane="bottomLeft" state="frozen"/>
      <selection pane="bottomLeft" activeCell="B47" sqref="B47"/>
    </sheetView>
  </sheetViews>
  <sheetFormatPr defaultRowHeight="15" x14ac:dyDescent="0.25"/>
  <cols>
    <col min="1" max="1" width="74" style="5" customWidth="1"/>
    <col min="2" max="2" width="19.28515625" style="2" customWidth="1"/>
    <col min="3" max="3" width="12.140625" style="3" customWidth="1"/>
    <col min="4" max="4" width="14.42578125" style="2" customWidth="1"/>
    <col min="5" max="5" width="0" style="1" hidden="1" customWidth="1"/>
    <col min="6" max="6" width="9.140625" style="1"/>
    <col min="7" max="7" width="10" style="1" bestFit="1" customWidth="1"/>
    <col min="8" max="8" width="10" style="1" customWidth="1"/>
    <col min="9" max="16384" width="9.140625" style="1"/>
  </cols>
  <sheetData>
    <row r="1" spans="1:4" s="6" customFormat="1" ht="42.75" customHeight="1" x14ac:dyDescent="0.25">
      <c r="A1" s="36" t="s">
        <v>7</v>
      </c>
      <c r="B1" s="36"/>
      <c r="C1" s="36"/>
      <c r="D1" s="36"/>
    </row>
    <row r="2" spans="1:4" s="6" customFormat="1" ht="15.75" x14ac:dyDescent="0.25">
      <c r="A2" s="22" t="s">
        <v>29</v>
      </c>
      <c r="B2" s="37" t="s">
        <v>53</v>
      </c>
      <c r="C2" s="37"/>
      <c r="D2" s="37"/>
    </row>
    <row r="3" spans="1:4" ht="57" x14ac:dyDescent="0.25">
      <c r="A3" s="7" t="s">
        <v>2</v>
      </c>
      <c r="B3" s="8" t="s">
        <v>28</v>
      </c>
      <c r="C3" s="9" t="s">
        <v>0</v>
      </c>
      <c r="D3" s="8" t="s">
        <v>1</v>
      </c>
    </row>
    <row r="4" spans="1:4" x14ac:dyDescent="0.25">
      <c r="A4" s="7" t="s">
        <v>54</v>
      </c>
      <c r="B4" s="8">
        <v>114645.24</v>
      </c>
      <c r="C4" s="9"/>
      <c r="D4" s="8"/>
    </row>
    <row r="5" spans="1:4" x14ac:dyDescent="0.25">
      <c r="A5" s="38" t="s">
        <v>30</v>
      </c>
      <c r="B5" s="38"/>
      <c r="C5" s="38"/>
      <c r="D5" s="38"/>
    </row>
    <row r="6" spans="1:4" x14ac:dyDescent="0.25">
      <c r="A6" s="11" t="s">
        <v>55</v>
      </c>
      <c r="B6" s="24">
        <f>84985.87*6+87232.35*6</f>
        <v>1033309.3200000001</v>
      </c>
      <c r="C6" s="33" t="s">
        <v>37</v>
      </c>
      <c r="D6" s="10"/>
    </row>
    <row r="7" spans="1:4" x14ac:dyDescent="0.25">
      <c r="A7" s="11" t="s">
        <v>56</v>
      </c>
      <c r="B7" s="24">
        <v>1014147.66</v>
      </c>
      <c r="C7" s="33" t="s">
        <v>37</v>
      </c>
      <c r="D7" s="10"/>
    </row>
    <row r="8" spans="1:4" x14ac:dyDescent="0.25">
      <c r="A8" s="11" t="s">
        <v>57</v>
      </c>
      <c r="B8" s="24">
        <f>B7-B6</f>
        <v>-19161.660000000033</v>
      </c>
      <c r="C8" s="33" t="s">
        <v>37</v>
      </c>
      <c r="D8" s="10"/>
    </row>
    <row r="9" spans="1:4" x14ac:dyDescent="0.25">
      <c r="A9" s="12" t="s">
        <v>8</v>
      </c>
      <c r="B9" s="24">
        <f>B10</f>
        <v>10157.76</v>
      </c>
      <c r="C9" s="33" t="s">
        <v>37</v>
      </c>
      <c r="D9" s="10"/>
    </row>
    <row r="10" spans="1:4" x14ac:dyDescent="0.25">
      <c r="A10" s="12" t="s">
        <v>9</v>
      </c>
      <c r="B10" s="25">
        <f>450*12+396.48*12</f>
        <v>10157.76</v>
      </c>
      <c r="C10" s="14" t="s">
        <v>37</v>
      </c>
      <c r="D10" s="10"/>
    </row>
    <row r="11" spans="1:4" x14ac:dyDescent="0.25">
      <c r="A11" s="13" t="s">
        <v>58</v>
      </c>
      <c r="B11" s="26">
        <f>B6+B9-B10</f>
        <v>1033309.3200000001</v>
      </c>
      <c r="C11" s="33" t="s">
        <v>37</v>
      </c>
      <c r="D11" s="15"/>
    </row>
    <row r="12" spans="1:4" x14ac:dyDescent="0.25">
      <c r="A12" s="39" t="s">
        <v>10</v>
      </c>
      <c r="B12" s="39"/>
      <c r="C12" s="39"/>
      <c r="D12" s="39"/>
    </row>
    <row r="13" spans="1:4" ht="15.75" thickBot="1" x14ac:dyDescent="0.3">
      <c r="A13" s="16" t="s">
        <v>11</v>
      </c>
      <c r="B13" s="27">
        <f>B14+B15</f>
        <v>182721.78</v>
      </c>
      <c r="C13" s="33" t="s">
        <v>37</v>
      </c>
      <c r="D13" s="15"/>
    </row>
    <row r="14" spans="1:4" s="32" customFormat="1" ht="15.75" thickBot="1" x14ac:dyDescent="0.3">
      <c r="A14" s="34" t="s">
        <v>72</v>
      </c>
      <c r="B14" s="35">
        <v>88670.64</v>
      </c>
      <c r="C14" s="34" t="s">
        <v>4</v>
      </c>
      <c r="D14" s="35">
        <v>21522</v>
      </c>
    </row>
    <row r="15" spans="1:4" s="32" customFormat="1" ht="15.75" thickBot="1" x14ac:dyDescent="0.3">
      <c r="A15" s="34" t="s">
        <v>73</v>
      </c>
      <c r="B15" s="35">
        <v>94051.14</v>
      </c>
      <c r="C15" s="34" t="s">
        <v>4</v>
      </c>
      <c r="D15" s="35">
        <v>21522</v>
      </c>
    </row>
    <row r="16" spans="1:4" ht="29.25" thickBot="1" x14ac:dyDescent="0.3">
      <c r="A16" s="16" t="s">
        <v>12</v>
      </c>
      <c r="B16" s="27">
        <f>B18+B17</f>
        <v>84473.82</v>
      </c>
      <c r="C16" s="33" t="s">
        <v>37</v>
      </c>
      <c r="D16" s="15"/>
    </row>
    <row r="17" spans="1:4" s="32" customFormat="1" ht="15.75" thickBot="1" x14ac:dyDescent="0.3">
      <c r="A17" s="34" t="s">
        <v>68</v>
      </c>
      <c r="B17" s="35">
        <v>40891.800000000003</v>
      </c>
      <c r="C17" s="34" t="s">
        <v>4</v>
      </c>
      <c r="D17" s="35">
        <v>21522</v>
      </c>
    </row>
    <row r="18" spans="1:4" s="32" customFormat="1" ht="15.75" thickBot="1" x14ac:dyDescent="0.3">
      <c r="A18" s="34" t="s">
        <v>69</v>
      </c>
      <c r="B18" s="35">
        <v>43582.02</v>
      </c>
      <c r="C18" s="34" t="s">
        <v>4</v>
      </c>
      <c r="D18" s="35">
        <v>21522</v>
      </c>
    </row>
    <row r="19" spans="1:4" ht="15.75" thickBot="1" x14ac:dyDescent="0.3">
      <c r="A19" s="16" t="s">
        <v>13</v>
      </c>
      <c r="B19" s="27">
        <f>B20</f>
        <v>0</v>
      </c>
      <c r="C19" s="33" t="s">
        <v>37</v>
      </c>
      <c r="D19" s="31"/>
    </row>
    <row r="20" spans="1:4" s="32" customFormat="1" ht="15.75" thickBot="1" x14ac:dyDescent="0.3">
      <c r="A20" s="34"/>
      <c r="B20" s="35"/>
      <c r="C20" s="34"/>
      <c r="D20" s="35"/>
    </row>
    <row r="21" spans="1:4" ht="29.25" thickBot="1" x14ac:dyDescent="0.3">
      <c r="A21" s="16" t="s">
        <v>14</v>
      </c>
      <c r="B21" s="27">
        <f>SUM(B22:B27)</f>
        <v>25180.739999999998</v>
      </c>
      <c r="C21" s="33" t="s">
        <v>37</v>
      </c>
      <c r="D21" s="15"/>
    </row>
    <row r="22" spans="1:4" s="32" customFormat="1" ht="15.75" thickBot="1" x14ac:dyDescent="0.3">
      <c r="A22" s="34" t="s">
        <v>62</v>
      </c>
      <c r="B22" s="35">
        <v>2152.1999999999998</v>
      </c>
      <c r="C22" s="34" t="s">
        <v>4</v>
      </c>
      <c r="D22" s="35">
        <v>21522</v>
      </c>
    </row>
    <row r="23" spans="1:4" s="32" customFormat="1" ht="15.75" thickBot="1" x14ac:dyDescent="0.3">
      <c r="A23" s="34" t="s">
        <v>63</v>
      </c>
      <c r="B23" s="35">
        <v>2152.1999999999998</v>
      </c>
      <c r="C23" s="34" t="s">
        <v>4</v>
      </c>
      <c r="D23" s="35">
        <v>21522</v>
      </c>
    </row>
    <row r="24" spans="1:4" s="32" customFormat="1" ht="15.75" thickBot="1" x14ac:dyDescent="0.3">
      <c r="A24" s="34" t="s">
        <v>64</v>
      </c>
      <c r="B24" s="35">
        <v>1936.98</v>
      </c>
      <c r="C24" s="34" t="s">
        <v>4</v>
      </c>
      <c r="D24" s="35">
        <v>21522</v>
      </c>
    </row>
    <row r="25" spans="1:4" s="32" customFormat="1" ht="15.75" thickBot="1" x14ac:dyDescent="0.3">
      <c r="A25" s="34" t="s">
        <v>65</v>
      </c>
      <c r="B25" s="35">
        <v>1936.98</v>
      </c>
      <c r="C25" s="34" t="s">
        <v>4</v>
      </c>
      <c r="D25" s="35">
        <v>21522</v>
      </c>
    </row>
    <row r="26" spans="1:4" s="32" customFormat="1" ht="15.75" thickBot="1" x14ac:dyDescent="0.3">
      <c r="A26" s="34" t="s">
        <v>66</v>
      </c>
      <c r="B26" s="35">
        <v>8178.36</v>
      </c>
      <c r="C26" s="34" t="s">
        <v>4</v>
      </c>
      <c r="D26" s="35">
        <v>21522</v>
      </c>
    </row>
    <row r="27" spans="1:4" s="32" customFormat="1" ht="15.75" thickBot="1" x14ac:dyDescent="0.3">
      <c r="A27" s="34" t="s">
        <v>67</v>
      </c>
      <c r="B27" s="35">
        <v>8824.02</v>
      </c>
      <c r="C27" s="34" t="s">
        <v>4</v>
      </c>
      <c r="D27" s="35">
        <v>21522</v>
      </c>
    </row>
    <row r="28" spans="1:4" ht="43.5" thickBot="1" x14ac:dyDescent="0.3">
      <c r="A28" s="16" t="s">
        <v>15</v>
      </c>
      <c r="B28" s="27">
        <f>SUM(B29:B45)</f>
        <v>77162.939999999973</v>
      </c>
      <c r="C28" s="33" t="s">
        <v>37</v>
      </c>
      <c r="D28" s="19"/>
    </row>
    <row r="29" spans="1:4" s="32" customFormat="1" ht="15.75" thickBot="1" x14ac:dyDescent="0.3">
      <c r="A29" s="34" t="s">
        <v>118</v>
      </c>
      <c r="B29" s="35">
        <v>610.4</v>
      </c>
      <c r="C29" s="34" t="s">
        <v>33</v>
      </c>
      <c r="D29" s="35">
        <v>2</v>
      </c>
    </row>
    <row r="30" spans="1:4" s="32" customFormat="1" ht="15.75" thickBot="1" x14ac:dyDescent="0.3">
      <c r="A30" s="34" t="s">
        <v>119</v>
      </c>
      <c r="B30" s="35">
        <v>32688.3</v>
      </c>
      <c r="C30" s="34" t="s">
        <v>120</v>
      </c>
      <c r="D30" s="35">
        <v>30</v>
      </c>
    </row>
    <row r="31" spans="1:4" s="32" customFormat="1" ht="15.75" thickBot="1" x14ac:dyDescent="0.3">
      <c r="A31" s="34" t="s">
        <v>121</v>
      </c>
      <c r="B31" s="35">
        <v>1784.26</v>
      </c>
      <c r="C31" s="34" t="s">
        <v>122</v>
      </c>
      <c r="D31" s="35">
        <v>1</v>
      </c>
    </row>
    <row r="32" spans="1:4" s="32" customFormat="1" ht="15.75" thickBot="1" x14ac:dyDescent="0.3">
      <c r="A32" s="34" t="s">
        <v>123</v>
      </c>
      <c r="B32" s="35">
        <v>394.08</v>
      </c>
      <c r="C32" s="34" t="s">
        <v>51</v>
      </c>
      <c r="D32" s="35">
        <v>1</v>
      </c>
    </row>
    <row r="33" spans="1:5" s="32" customFormat="1" ht="15.75" thickBot="1" x14ac:dyDescent="0.3">
      <c r="A33" s="34" t="s">
        <v>124</v>
      </c>
      <c r="B33" s="35">
        <v>1050.8800000000001</v>
      </c>
      <c r="C33" s="34" t="s">
        <v>51</v>
      </c>
      <c r="D33" s="35">
        <v>4</v>
      </c>
    </row>
    <row r="34" spans="1:5" s="32" customFormat="1" ht="15.75" thickBot="1" x14ac:dyDescent="0.3">
      <c r="A34" s="34" t="s">
        <v>125</v>
      </c>
      <c r="B34" s="35">
        <v>1715.42</v>
      </c>
      <c r="C34" s="34" t="s">
        <v>5</v>
      </c>
      <c r="D34" s="35">
        <v>14</v>
      </c>
    </row>
    <row r="35" spans="1:5" s="32" customFormat="1" ht="15.75" thickBot="1" x14ac:dyDescent="0.3">
      <c r="A35" s="34" t="s">
        <v>45</v>
      </c>
      <c r="B35" s="35">
        <v>3267.4</v>
      </c>
      <c r="C35" s="34" t="s">
        <v>5</v>
      </c>
      <c r="D35" s="35">
        <v>20</v>
      </c>
    </row>
    <row r="36" spans="1:5" s="32" customFormat="1" ht="15.75" thickBot="1" x14ac:dyDescent="0.3">
      <c r="A36" s="34" t="s">
        <v>46</v>
      </c>
      <c r="B36" s="35">
        <v>232.36</v>
      </c>
      <c r="C36" s="34" t="s">
        <v>33</v>
      </c>
      <c r="D36" s="35">
        <v>1</v>
      </c>
    </row>
    <row r="37" spans="1:5" s="32" customFormat="1" ht="15.75" thickBot="1" x14ac:dyDescent="0.3">
      <c r="A37" s="34" t="s">
        <v>126</v>
      </c>
      <c r="B37" s="35">
        <v>15086.66</v>
      </c>
      <c r="C37" s="34" t="s">
        <v>51</v>
      </c>
      <c r="D37" s="35">
        <v>1</v>
      </c>
    </row>
    <row r="38" spans="1:5" s="32" customFormat="1" ht="15.75" thickBot="1" x14ac:dyDescent="0.3">
      <c r="A38" s="34" t="s">
        <v>127</v>
      </c>
      <c r="B38" s="35">
        <v>3586.4</v>
      </c>
      <c r="C38" s="34" t="s">
        <v>4</v>
      </c>
      <c r="D38" s="35">
        <v>20</v>
      </c>
    </row>
    <row r="39" spans="1:5" s="32" customFormat="1" ht="15.75" thickBot="1" x14ac:dyDescent="0.3">
      <c r="A39" s="34" t="s">
        <v>50</v>
      </c>
      <c r="B39" s="35">
        <v>7570.5</v>
      </c>
      <c r="C39" s="34" t="s">
        <v>4</v>
      </c>
      <c r="D39" s="35">
        <v>35</v>
      </c>
    </row>
    <row r="40" spans="1:5" s="32" customFormat="1" ht="15.75" thickBot="1" x14ac:dyDescent="0.3">
      <c r="A40" s="34" t="s">
        <v>128</v>
      </c>
      <c r="B40" s="35">
        <v>490.12</v>
      </c>
      <c r="C40" s="34" t="s">
        <v>5</v>
      </c>
      <c r="D40" s="35">
        <v>2</v>
      </c>
    </row>
    <row r="41" spans="1:5" s="32" customFormat="1" ht="15.75" thickBot="1" x14ac:dyDescent="0.3">
      <c r="A41" s="34" t="s">
        <v>129</v>
      </c>
      <c r="B41" s="35">
        <v>3582.37</v>
      </c>
      <c r="C41" s="34" t="s">
        <v>33</v>
      </c>
      <c r="D41" s="35">
        <v>1</v>
      </c>
    </row>
    <row r="42" spans="1:5" s="32" customFormat="1" ht="15.75" thickBot="1" x14ac:dyDescent="0.3">
      <c r="A42" s="34" t="s">
        <v>130</v>
      </c>
      <c r="B42" s="35">
        <v>1472.4</v>
      </c>
      <c r="C42" s="34" t="s">
        <v>33</v>
      </c>
      <c r="D42" s="35">
        <v>10</v>
      </c>
    </row>
    <row r="43" spans="1:5" s="32" customFormat="1" ht="15.75" thickBot="1" x14ac:dyDescent="0.3">
      <c r="A43" s="34" t="s">
        <v>131</v>
      </c>
      <c r="B43" s="35">
        <v>1679.01</v>
      </c>
      <c r="C43" s="34" t="s">
        <v>33</v>
      </c>
      <c r="D43" s="35">
        <v>3</v>
      </c>
    </row>
    <row r="44" spans="1:5" s="32" customFormat="1" ht="15.75" thickBot="1" x14ac:dyDescent="0.3">
      <c r="A44" s="34" t="s">
        <v>132</v>
      </c>
      <c r="B44" s="35">
        <v>843.48</v>
      </c>
      <c r="C44" s="34" t="s">
        <v>51</v>
      </c>
      <c r="D44" s="35">
        <v>1</v>
      </c>
    </row>
    <row r="45" spans="1:5" s="32" customFormat="1" ht="15.75" thickBot="1" x14ac:dyDescent="0.3">
      <c r="A45" s="34" t="s">
        <v>133</v>
      </c>
      <c r="B45" s="35">
        <v>1108.9000000000001</v>
      </c>
      <c r="C45" s="34" t="s">
        <v>33</v>
      </c>
      <c r="D45" s="35">
        <v>1</v>
      </c>
    </row>
    <row r="46" spans="1:5" ht="43.5" thickBot="1" x14ac:dyDescent="0.3">
      <c r="A46" s="16" t="s">
        <v>16</v>
      </c>
      <c r="B46" s="27">
        <f>SUM(B47:B83)</f>
        <v>231047.68000000002</v>
      </c>
      <c r="C46" s="33" t="s">
        <v>37</v>
      </c>
      <c r="D46" s="15"/>
      <c r="E46" s="4" t="s">
        <v>3</v>
      </c>
    </row>
    <row r="47" spans="1:5" s="32" customFormat="1" ht="15.75" thickBot="1" x14ac:dyDescent="0.3">
      <c r="A47" s="34" t="s">
        <v>93</v>
      </c>
      <c r="B47" s="35">
        <v>6852.16</v>
      </c>
      <c r="C47" s="34" t="s">
        <v>33</v>
      </c>
      <c r="D47" s="35">
        <v>1</v>
      </c>
    </row>
    <row r="48" spans="1:5" s="32" customFormat="1" ht="15.75" thickBot="1" x14ac:dyDescent="0.3">
      <c r="A48" s="34" t="s">
        <v>38</v>
      </c>
      <c r="B48" s="35">
        <v>3970.05</v>
      </c>
      <c r="C48" s="34" t="s">
        <v>39</v>
      </c>
      <c r="D48" s="35">
        <v>7</v>
      </c>
    </row>
    <row r="49" spans="1:4" s="32" customFormat="1" ht="15.75" thickBot="1" x14ac:dyDescent="0.3">
      <c r="A49" s="34" t="s">
        <v>38</v>
      </c>
      <c r="B49" s="35">
        <v>567.15</v>
      </c>
      <c r="C49" s="34" t="s">
        <v>39</v>
      </c>
      <c r="D49" s="35">
        <v>1</v>
      </c>
    </row>
    <row r="50" spans="1:4" s="32" customFormat="1" ht="15.75" thickBot="1" x14ac:dyDescent="0.3">
      <c r="A50" s="34" t="s">
        <v>94</v>
      </c>
      <c r="B50" s="35">
        <v>491.52</v>
      </c>
      <c r="C50" s="34" t="s">
        <v>51</v>
      </c>
      <c r="D50" s="35">
        <v>1</v>
      </c>
    </row>
    <row r="51" spans="1:4" s="32" customFormat="1" ht="15.75" thickBot="1" x14ac:dyDescent="0.3">
      <c r="A51" s="34" t="s">
        <v>95</v>
      </c>
      <c r="B51" s="35">
        <v>3461.22</v>
      </c>
      <c r="C51" s="34" t="s">
        <v>17</v>
      </c>
      <c r="D51" s="35">
        <v>6</v>
      </c>
    </row>
    <row r="52" spans="1:4" s="32" customFormat="1" ht="15.75" thickBot="1" x14ac:dyDescent="0.3">
      <c r="A52" s="34" t="s">
        <v>96</v>
      </c>
      <c r="B52" s="35">
        <v>1900.76</v>
      </c>
      <c r="C52" s="34" t="s">
        <v>33</v>
      </c>
      <c r="D52" s="35">
        <v>2</v>
      </c>
    </row>
    <row r="53" spans="1:4" s="32" customFormat="1" ht="15.75" thickBot="1" x14ac:dyDescent="0.3">
      <c r="A53" s="34" t="s">
        <v>97</v>
      </c>
      <c r="B53" s="35">
        <v>1810.31</v>
      </c>
      <c r="C53" s="34" t="s">
        <v>32</v>
      </c>
      <c r="D53" s="35">
        <v>1</v>
      </c>
    </row>
    <row r="54" spans="1:4" s="32" customFormat="1" ht="15.75" thickBot="1" x14ac:dyDescent="0.3">
      <c r="A54" s="34" t="s">
        <v>98</v>
      </c>
      <c r="B54" s="35">
        <v>1810.31</v>
      </c>
      <c r="C54" s="34" t="s">
        <v>32</v>
      </c>
      <c r="D54" s="35">
        <v>1</v>
      </c>
    </row>
    <row r="55" spans="1:4" s="32" customFormat="1" ht="15.75" thickBot="1" x14ac:dyDescent="0.3">
      <c r="A55" s="34" t="s">
        <v>99</v>
      </c>
      <c r="B55" s="35">
        <v>1810.31</v>
      </c>
      <c r="C55" s="34" t="s">
        <v>32</v>
      </c>
      <c r="D55" s="35">
        <v>1</v>
      </c>
    </row>
    <row r="56" spans="1:4" s="32" customFormat="1" ht="15.75" thickBot="1" x14ac:dyDescent="0.3">
      <c r="A56" s="34" t="s">
        <v>41</v>
      </c>
      <c r="B56" s="35">
        <v>1144.29</v>
      </c>
      <c r="C56" s="34" t="s">
        <v>42</v>
      </c>
      <c r="D56" s="35">
        <v>3</v>
      </c>
    </row>
    <row r="57" spans="1:4" s="32" customFormat="1" ht="15.75" thickBot="1" x14ac:dyDescent="0.3">
      <c r="A57" s="34" t="s">
        <v>41</v>
      </c>
      <c r="B57" s="35">
        <v>10121.76</v>
      </c>
      <c r="C57" s="34" t="s">
        <v>51</v>
      </c>
      <c r="D57" s="35">
        <v>12</v>
      </c>
    </row>
    <row r="58" spans="1:4" s="32" customFormat="1" ht="15.75" thickBot="1" x14ac:dyDescent="0.3">
      <c r="A58" s="34" t="s">
        <v>43</v>
      </c>
      <c r="B58" s="35">
        <v>1117.43</v>
      </c>
      <c r="C58" s="34" t="s">
        <v>33</v>
      </c>
      <c r="D58" s="35">
        <v>1</v>
      </c>
    </row>
    <row r="59" spans="1:4" s="32" customFormat="1" ht="15.75" thickBot="1" x14ac:dyDescent="0.3">
      <c r="A59" s="34" t="s">
        <v>18</v>
      </c>
      <c r="B59" s="35">
        <v>2369.12</v>
      </c>
      <c r="C59" s="34" t="s">
        <v>5</v>
      </c>
      <c r="D59" s="35">
        <v>17</v>
      </c>
    </row>
    <row r="60" spans="1:4" s="32" customFormat="1" ht="15.75" thickBot="1" x14ac:dyDescent="0.3">
      <c r="A60" s="34" t="s">
        <v>18</v>
      </c>
      <c r="B60" s="35">
        <v>13217</v>
      </c>
      <c r="C60" s="34" t="s">
        <v>5</v>
      </c>
      <c r="D60" s="35">
        <v>20</v>
      </c>
    </row>
    <row r="61" spans="1:4" s="32" customFormat="1" ht="15.75" thickBot="1" x14ac:dyDescent="0.3">
      <c r="A61" s="34" t="s">
        <v>44</v>
      </c>
      <c r="B61" s="35">
        <v>12.07</v>
      </c>
      <c r="C61" s="34" t="s">
        <v>5</v>
      </c>
      <c r="D61" s="35">
        <v>0.1</v>
      </c>
    </row>
    <row r="62" spans="1:4" s="32" customFormat="1" ht="15.75" thickBot="1" x14ac:dyDescent="0.3">
      <c r="A62" s="34" t="s">
        <v>100</v>
      </c>
      <c r="B62" s="35">
        <v>5798.75</v>
      </c>
      <c r="C62" s="34" t="s">
        <v>33</v>
      </c>
      <c r="D62" s="35">
        <v>1</v>
      </c>
    </row>
    <row r="63" spans="1:4" s="32" customFormat="1" ht="15.75" thickBot="1" x14ac:dyDescent="0.3">
      <c r="A63" s="34" t="s">
        <v>101</v>
      </c>
      <c r="B63" s="35">
        <v>10141.450000000001</v>
      </c>
      <c r="C63" s="34" t="s">
        <v>51</v>
      </c>
      <c r="D63" s="35">
        <v>1</v>
      </c>
    </row>
    <row r="64" spans="1:4" s="32" customFormat="1" ht="15.75" thickBot="1" x14ac:dyDescent="0.3">
      <c r="A64" s="34" t="s">
        <v>102</v>
      </c>
      <c r="B64" s="35">
        <v>5435.98</v>
      </c>
      <c r="C64" s="34" t="s">
        <v>5</v>
      </c>
      <c r="D64" s="35">
        <v>22</v>
      </c>
    </row>
    <row r="65" spans="1:4" s="32" customFormat="1" ht="15.75" thickBot="1" x14ac:dyDescent="0.3">
      <c r="A65" s="34" t="s">
        <v>103</v>
      </c>
      <c r="B65" s="35">
        <v>870.02</v>
      </c>
      <c r="C65" s="34" t="s">
        <v>33</v>
      </c>
      <c r="D65" s="35">
        <v>2</v>
      </c>
    </row>
    <row r="66" spans="1:4" s="32" customFormat="1" ht="15.75" thickBot="1" x14ac:dyDescent="0.3">
      <c r="A66" s="34" t="s">
        <v>104</v>
      </c>
      <c r="B66" s="35">
        <v>29074.45</v>
      </c>
      <c r="C66" s="34" t="s">
        <v>51</v>
      </c>
      <c r="D66" s="35">
        <v>1</v>
      </c>
    </row>
    <row r="67" spans="1:4" s="32" customFormat="1" ht="15.75" thickBot="1" x14ac:dyDescent="0.3">
      <c r="A67" s="34" t="s">
        <v>105</v>
      </c>
      <c r="B67" s="35">
        <v>818.72</v>
      </c>
      <c r="C67" s="34" t="s">
        <v>17</v>
      </c>
      <c r="D67" s="35">
        <v>2</v>
      </c>
    </row>
    <row r="68" spans="1:4" s="32" customFormat="1" ht="15.75" thickBot="1" x14ac:dyDescent="0.3">
      <c r="A68" s="34" t="s">
        <v>106</v>
      </c>
      <c r="B68" s="35">
        <v>3984.14</v>
      </c>
      <c r="C68" s="34" t="s">
        <v>33</v>
      </c>
      <c r="D68" s="35">
        <v>2</v>
      </c>
    </row>
    <row r="69" spans="1:4" s="32" customFormat="1" ht="15.75" thickBot="1" x14ac:dyDescent="0.3">
      <c r="A69" s="34" t="s">
        <v>34</v>
      </c>
      <c r="B69" s="35">
        <v>609.99</v>
      </c>
      <c r="C69" s="34" t="s">
        <v>33</v>
      </c>
      <c r="D69" s="35">
        <v>1</v>
      </c>
    </row>
    <row r="70" spans="1:4" s="32" customFormat="1" ht="15.75" thickBot="1" x14ac:dyDescent="0.3">
      <c r="A70" s="34" t="s">
        <v>47</v>
      </c>
      <c r="B70" s="35">
        <v>1908.82</v>
      </c>
      <c r="C70" s="34" t="s">
        <v>33</v>
      </c>
      <c r="D70" s="35">
        <v>2</v>
      </c>
    </row>
    <row r="71" spans="1:4" s="32" customFormat="1" ht="15.75" thickBot="1" x14ac:dyDescent="0.3">
      <c r="A71" s="34" t="s">
        <v>48</v>
      </c>
      <c r="B71" s="35">
        <v>1292.33</v>
      </c>
      <c r="C71" s="34" t="s">
        <v>33</v>
      </c>
      <c r="D71" s="35">
        <v>1</v>
      </c>
    </row>
    <row r="72" spans="1:4" s="32" customFormat="1" ht="15.75" thickBot="1" x14ac:dyDescent="0.3">
      <c r="A72" s="34" t="s">
        <v>35</v>
      </c>
      <c r="B72" s="35">
        <v>3760</v>
      </c>
      <c r="C72" s="34" t="s">
        <v>5</v>
      </c>
      <c r="D72" s="35">
        <v>2.5</v>
      </c>
    </row>
    <row r="73" spans="1:4" s="32" customFormat="1" ht="15.75" thickBot="1" x14ac:dyDescent="0.3">
      <c r="A73" s="34" t="s">
        <v>107</v>
      </c>
      <c r="B73" s="35">
        <v>6942.68</v>
      </c>
      <c r="C73" s="34" t="s">
        <v>5</v>
      </c>
      <c r="D73" s="35">
        <v>4</v>
      </c>
    </row>
    <row r="74" spans="1:4" s="32" customFormat="1" ht="15.75" thickBot="1" x14ac:dyDescent="0.3">
      <c r="A74" s="34" t="s">
        <v>49</v>
      </c>
      <c r="B74" s="35">
        <v>1863.16</v>
      </c>
      <c r="C74" s="34" t="s">
        <v>33</v>
      </c>
      <c r="D74" s="35">
        <v>2</v>
      </c>
    </row>
    <row r="75" spans="1:4" s="32" customFormat="1" ht="15.75" thickBot="1" x14ac:dyDescent="0.3">
      <c r="A75" s="34" t="s">
        <v>108</v>
      </c>
      <c r="B75" s="35">
        <v>16421.04</v>
      </c>
      <c r="C75" s="34" t="s">
        <v>109</v>
      </c>
      <c r="D75" s="35">
        <v>12</v>
      </c>
    </row>
    <row r="76" spans="1:4" s="32" customFormat="1" ht="15.75" thickBot="1" x14ac:dyDescent="0.3">
      <c r="A76" s="34" t="s">
        <v>110</v>
      </c>
      <c r="B76" s="35">
        <v>66796.100000000006</v>
      </c>
      <c r="C76" s="34" t="s">
        <v>51</v>
      </c>
      <c r="D76" s="35">
        <v>1</v>
      </c>
    </row>
    <row r="77" spans="1:4" s="32" customFormat="1" ht="15.75" thickBot="1" x14ac:dyDescent="0.3">
      <c r="A77" s="34" t="s">
        <v>111</v>
      </c>
      <c r="B77" s="35">
        <v>1546</v>
      </c>
      <c r="C77" s="34" t="s">
        <v>33</v>
      </c>
      <c r="D77" s="35">
        <v>2</v>
      </c>
    </row>
    <row r="78" spans="1:4" s="32" customFormat="1" ht="15.75" thickBot="1" x14ac:dyDescent="0.3">
      <c r="A78" s="34" t="s">
        <v>36</v>
      </c>
      <c r="B78" s="35">
        <v>854.44</v>
      </c>
      <c r="C78" s="34" t="s">
        <v>33</v>
      </c>
      <c r="D78" s="35">
        <v>2</v>
      </c>
    </row>
    <row r="79" spans="1:4" s="32" customFormat="1" ht="15.75" thickBot="1" x14ac:dyDescent="0.3">
      <c r="A79" s="34" t="s">
        <v>36</v>
      </c>
      <c r="B79" s="35">
        <v>514.02</v>
      </c>
      <c r="C79" s="34" t="s">
        <v>33</v>
      </c>
      <c r="D79" s="35">
        <v>3</v>
      </c>
    </row>
    <row r="80" spans="1:4" s="32" customFormat="1" ht="15.75" thickBot="1" x14ac:dyDescent="0.3">
      <c r="A80" s="34" t="s">
        <v>112</v>
      </c>
      <c r="B80" s="35">
        <v>6441</v>
      </c>
      <c r="C80" s="34" t="s">
        <v>4</v>
      </c>
      <c r="D80" s="35">
        <v>10</v>
      </c>
    </row>
    <row r="81" spans="1:4" s="32" customFormat="1" ht="15.75" thickBot="1" x14ac:dyDescent="0.3">
      <c r="A81" s="34" t="s">
        <v>113</v>
      </c>
      <c r="B81" s="35">
        <v>1177.68</v>
      </c>
      <c r="C81" s="34" t="s">
        <v>114</v>
      </c>
      <c r="D81" s="35">
        <v>3</v>
      </c>
    </row>
    <row r="82" spans="1:4" s="32" customFormat="1" ht="15.75" thickBot="1" x14ac:dyDescent="0.3">
      <c r="A82" s="34" t="s">
        <v>115</v>
      </c>
      <c r="B82" s="35">
        <v>941.45</v>
      </c>
      <c r="C82" s="34" t="s">
        <v>33</v>
      </c>
      <c r="D82" s="35">
        <v>1</v>
      </c>
    </row>
    <row r="83" spans="1:4" s="32" customFormat="1" ht="15.75" thickBot="1" x14ac:dyDescent="0.3">
      <c r="A83" s="34" t="s">
        <v>52</v>
      </c>
      <c r="B83" s="35">
        <v>13200</v>
      </c>
      <c r="C83" s="34" t="s">
        <v>5</v>
      </c>
      <c r="D83" s="35">
        <v>8</v>
      </c>
    </row>
    <row r="84" spans="1:4" ht="28.5" x14ac:dyDescent="0.25">
      <c r="A84" s="16" t="s">
        <v>19</v>
      </c>
      <c r="B84" s="27">
        <v>0</v>
      </c>
      <c r="C84" s="33" t="s">
        <v>37</v>
      </c>
      <c r="D84" s="15"/>
    </row>
    <row r="85" spans="1:4" ht="28.5" x14ac:dyDescent="0.25">
      <c r="A85" s="16" t="s">
        <v>20</v>
      </c>
      <c r="B85" s="27">
        <v>0</v>
      </c>
      <c r="C85" s="33" t="s">
        <v>37</v>
      </c>
      <c r="D85" s="15"/>
    </row>
    <row r="86" spans="1:4" x14ac:dyDescent="0.25">
      <c r="A86" s="16" t="s">
        <v>21</v>
      </c>
      <c r="B86" s="27">
        <v>0</v>
      </c>
      <c r="C86" s="33" t="s">
        <v>37</v>
      </c>
      <c r="D86" s="15"/>
    </row>
    <row r="87" spans="1:4" ht="28.5" x14ac:dyDescent="0.25">
      <c r="A87" s="16" t="s">
        <v>22</v>
      </c>
      <c r="B87" s="27">
        <f>SUM(B88:B88)</f>
        <v>0</v>
      </c>
      <c r="C87" s="33" t="s">
        <v>37</v>
      </c>
      <c r="D87" s="15"/>
    </row>
    <row r="88" spans="1:4" s="17" customFormat="1" x14ac:dyDescent="0.25">
      <c r="A88" s="23"/>
      <c r="B88" s="28"/>
      <c r="C88" s="30"/>
      <c r="D88" s="23"/>
    </row>
    <row r="89" spans="1:4" ht="28.5" x14ac:dyDescent="0.25">
      <c r="A89" s="16" t="s">
        <v>23</v>
      </c>
      <c r="B89" s="27">
        <v>0</v>
      </c>
      <c r="C89" s="33" t="s">
        <v>37</v>
      </c>
      <c r="D89" s="15"/>
    </row>
    <row r="90" spans="1:4" ht="29.25" thickBot="1" x14ac:dyDescent="0.3">
      <c r="A90" s="16" t="s">
        <v>24</v>
      </c>
      <c r="B90" s="27">
        <f>B91+B92</f>
        <v>42355.3</v>
      </c>
      <c r="C90" s="33" t="s">
        <v>37</v>
      </c>
      <c r="D90" s="15"/>
    </row>
    <row r="91" spans="1:4" s="32" customFormat="1" ht="15.75" thickBot="1" x14ac:dyDescent="0.3">
      <c r="A91" s="34" t="s">
        <v>74</v>
      </c>
      <c r="B91" s="35">
        <v>20661.12</v>
      </c>
      <c r="C91" s="34" t="s">
        <v>4</v>
      </c>
      <c r="D91" s="35">
        <v>21522</v>
      </c>
    </row>
    <row r="92" spans="1:4" s="32" customFormat="1" ht="15.75" thickBot="1" x14ac:dyDescent="0.3">
      <c r="A92" s="34" t="s">
        <v>75</v>
      </c>
      <c r="B92" s="35">
        <v>21694.18</v>
      </c>
      <c r="C92" s="34" t="s">
        <v>4</v>
      </c>
      <c r="D92" s="35">
        <v>21522</v>
      </c>
    </row>
    <row r="93" spans="1:4" ht="29.25" thickBot="1" x14ac:dyDescent="0.3">
      <c r="A93" s="16" t="s">
        <v>25</v>
      </c>
      <c r="B93" s="27">
        <f>SUM(B94:B95)</f>
        <v>3190.52</v>
      </c>
      <c r="C93" s="33" t="s">
        <v>37</v>
      </c>
      <c r="D93" s="15"/>
    </row>
    <row r="94" spans="1:4" s="32" customFormat="1" ht="15.75" thickBot="1" x14ac:dyDescent="0.3">
      <c r="A94" s="34" t="s">
        <v>116</v>
      </c>
      <c r="B94" s="35">
        <v>1595.26</v>
      </c>
      <c r="C94" s="34" t="s">
        <v>4</v>
      </c>
      <c r="D94" s="35">
        <v>961</v>
      </c>
    </row>
    <row r="95" spans="1:4" s="32" customFormat="1" ht="15.75" thickBot="1" x14ac:dyDescent="0.3">
      <c r="A95" s="34" t="s">
        <v>117</v>
      </c>
      <c r="B95" s="35">
        <v>1595.26</v>
      </c>
      <c r="C95" s="34" t="s">
        <v>4</v>
      </c>
      <c r="D95" s="35">
        <v>961</v>
      </c>
    </row>
    <row r="96" spans="1:4" ht="43.5" thickBot="1" x14ac:dyDescent="0.3">
      <c r="A96" s="16" t="s">
        <v>26</v>
      </c>
      <c r="B96" s="27">
        <f>SUM(B97:B117)</f>
        <v>363174.89000000007</v>
      </c>
      <c r="C96" s="33" t="s">
        <v>37</v>
      </c>
      <c r="D96" s="15"/>
    </row>
    <row r="97" spans="1:4" s="32" customFormat="1" ht="15.75" thickBot="1" x14ac:dyDescent="0.3">
      <c r="A97" s="34" t="s">
        <v>70</v>
      </c>
      <c r="B97" s="35">
        <v>59185.5</v>
      </c>
      <c r="C97" s="34" t="s">
        <v>4</v>
      </c>
      <c r="D97" s="35">
        <v>21522</v>
      </c>
    </row>
    <row r="98" spans="1:4" s="32" customFormat="1" ht="15.75" thickBot="1" x14ac:dyDescent="0.3">
      <c r="A98" s="34" t="s">
        <v>71</v>
      </c>
      <c r="B98" s="35">
        <v>63467.88</v>
      </c>
      <c r="C98" s="34" t="s">
        <v>4</v>
      </c>
      <c r="D98" s="35">
        <v>21043.73</v>
      </c>
    </row>
    <row r="99" spans="1:4" s="32" customFormat="1" ht="15.75" thickBot="1" x14ac:dyDescent="0.3">
      <c r="A99" s="34" t="s">
        <v>76</v>
      </c>
      <c r="B99" s="35">
        <v>12427.2</v>
      </c>
      <c r="C99" s="34" t="s">
        <v>33</v>
      </c>
      <c r="D99" s="35">
        <v>2</v>
      </c>
    </row>
    <row r="100" spans="1:4" s="32" customFormat="1" ht="15.75" thickBot="1" x14ac:dyDescent="0.3">
      <c r="A100" s="34" t="s">
        <v>77</v>
      </c>
      <c r="B100" s="35">
        <v>1721.6</v>
      </c>
      <c r="C100" s="34" t="s">
        <v>78</v>
      </c>
      <c r="D100" s="35">
        <v>160</v>
      </c>
    </row>
    <row r="101" spans="1:4" s="32" customFormat="1" ht="15.75" thickBot="1" x14ac:dyDescent="0.3">
      <c r="A101" s="34" t="s">
        <v>79</v>
      </c>
      <c r="B101" s="35">
        <v>11914.03</v>
      </c>
      <c r="C101" s="34" t="s">
        <v>33</v>
      </c>
      <c r="D101" s="35">
        <v>47</v>
      </c>
    </row>
    <row r="102" spans="1:4" s="32" customFormat="1" ht="15.75" thickBot="1" x14ac:dyDescent="0.3">
      <c r="A102" s="34" t="s">
        <v>80</v>
      </c>
      <c r="B102" s="35">
        <v>734.89</v>
      </c>
      <c r="C102" s="34" t="s">
        <v>40</v>
      </c>
      <c r="D102" s="35">
        <v>1</v>
      </c>
    </row>
    <row r="103" spans="1:4" s="32" customFormat="1" ht="15.75" thickBot="1" x14ac:dyDescent="0.3">
      <c r="A103" s="34" t="s">
        <v>81</v>
      </c>
      <c r="B103" s="35">
        <v>7945.6</v>
      </c>
      <c r="C103" s="34" t="s">
        <v>33</v>
      </c>
      <c r="D103" s="35">
        <v>1</v>
      </c>
    </row>
    <row r="104" spans="1:4" s="32" customFormat="1" ht="15.75" thickBot="1" x14ac:dyDescent="0.3">
      <c r="A104" s="34" t="s">
        <v>82</v>
      </c>
      <c r="B104" s="35">
        <v>3072.95</v>
      </c>
      <c r="C104" s="34" t="s">
        <v>33</v>
      </c>
      <c r="D104" s="35">
        <v>1</v>
      </c>
    </row>
    <row r="105" spans="1:4" s="32" customFormat="1" ht="15.75" thickBot="1" x14ac:dyDescent="0.3">
      <c r="A105" s="34" t="s">
        <v>83</v>
      </c>
      <c r="B105" s="35">
        <v>13090</v>
      </c>
      <c r="C105" s="34" t="s">
        <v>78</v>
      </c>
      <c r="D105" s="35">
        <v>130.9</v>
      </c>
    </row>
    <row r="106" spans="1:4" s="32" customFormat="1" ht="15.75" thickBot="1" x14ac:dyDescent="0.3">
      <c r="A106" s="34" t="s">
        <v>84</v>
      </c>
      <c r="B106" s="35">
        <v>1722.9</v>
      </c>
      <c r="C106" s="34" t="s">
        <v>33</v>
      </c>
      <c r="D106" s="35">
        <v>1</v>
      </c>
    </row>
    <row r="107" spans="1:4" s="32" customFormat="1" ht="15.75" thickBot="1" x14ac:dyDescent="0.3">
      <c r="A107" s="34" t="s">
        <v>85</v>
      </c>
      <c r="B107" s="35">
        <v>365.87</v>
      </c>
      <c r="C107" s="34" t="s">
        <v>4</v>
      </c>
      <c r="D107" s="35">
        <v>21522</v>
      </c>
    </row>
    <row r="108" spans="1:4" s="32" customFormat="1" ht="15.75" thickBot="1" x14ac:dyDescent="0.3">
      <c r="A108" s="34" t="s">
        <v>86</v>
      </c>
      <c r="B108" s="35">
        <v>365.87</v>
      </c>
      <c r="C108" s="34" t="s">
        <v>4</v>
      </c>
      <c r="D108" s="35">
        <v>21522</v>
      </c>
    </row>
    <row r="109" spans="1:4" s="32" customFormat="1" ht="15.75" thickBot="1" x14ac:dyDescent="0.3">
      <c r="A109" s="34" t="s">
        <v>87</v>
      </c>
      <c r="B109" s="35">
        <v>1227.2</v>
      </c>
      <c r="C109" s="34" t="s">
        <v>33</v>
      </c>
      <c r="D109" s="35">
        <v>40</v>
      </c>
    </row>
    <row r="110" spans="1:4" s="32" customFormat="1" ht="15.75" thickBot="1" x14ac:dyDescent="0.3">
      <c r="A110" s="34" t="s">
        <v>88</v>
      </c>
      <c r="B110" s="35">
        <v>73679.02</v>
      </c>
      <c r="C110" s="34" t="s">
        <v>33</v>
      </c>
      <c r="D110" s="35">
        <v>34</v>
      </c>
    </row>
    <row r="111" spans="1:4" s="32" customFormat="1" ht="15.75" thickBot="1" x14ac:dyDescent="0.3">
      <c r="A111" s="34" t="s">
        <v>89</v>
      </c>
      <c r="B111" s="35">
        <v>502.94</v>
      </c>
      <c r="C111" s="34" t="s">
        <v>33</v>
      </c>
      <c r="D111" s="35">
        <v>1</v>
      </c>
    </row>
    <row r="112" spans="1:4" s="32" customFormat="1" ht="15.75" thickBot="1" x14ac:dyDescent="0.3">
      <c r="A112" s="34" t="s">
        <v>90</v>
      </c>
      <c r="B112" s="35">
        <v>3613.04</v>
      </c>
      <c r="C112" s="34" t="s">
        <v>91</v>
      </c>
      <c r="D112" s="35">
        <v>0.8</v>
      </c>
    </row>
    <row r="113" spans="1:4" s="32" customFormat="1" ht="15.75" thickBot="1" x14ac:dyDescent="0.3">
      <c r="A113" s="34" t="s">
        <v>92</v>
      </c>
      <c r="B113" s="35">
        <v>56810.6</v>
      </c>
      <c r="C113" s="34" t="s">
        <v>40</v>
      </c>
      <c r="D113" s="35">
        <v>62</v>
      </c>
    </row>
    <row r="114" spans="1:4" s="32" customFormat="1" ht="15.75" thickBot="1" x14ac:dyDescent="0.3">
      <c r="A114" s="34" t="s">
        <v>134</v>
      </c>
      <c r="B114" s="35">
        <v>8932.0499999999993</v>
      </c>
      <c r="C114" s="34" t="s">
        <v>33</v>
      </c>
      <c r="D114" s="35">
        <v>1</v>
      </c>
    </row>
    <row r="115" spans="1:4" s="32" customFormat="1" ht="15.75" thickBot="1" x14ac:dyDescent="0.3">
      <c r="A115" s="34" t="s">
        <v>135</v>
      </c>
      <c r="B115" s="35">
        <v>606.71</v>
      </c>
      <c r="C115" s="34" t="s">
        <v>136</v>
      </c>
      <c r="D115" s="35">
        <v>1</v>
      </c>
    </row>
    <row r="116" spans="1:4" s="32" customFormat="1" ht="15.75" thickBot="1" x14ac:dyDescent="0.3">
      <c r="A116" s="34" t="s">
        <v>137</v>
      </c>
      <c r="B116" s="35">
        <v>39857.599999999999</v>
      </c>
      <c r="C116" s="34" t="s">
        <v>40</v>
      </c>
      <c r="D116" s="35">
        <v>80</v>
      </c>
    </row>
    <row r="117" spans="1:4" s="32" customFormat="1" ht="15.75" thickBot="1" x14ac:dyDescent="0.3">
      <c r="A117" s="34" t="s">
        <v>138</v>
      </c>
      <c r="B117" s="35">
        <v>1931.44</v>
      </c>
      <c r="C117" s="34" t="s">
        <v>33</v>
      </c>
      <c r="D117" s="35">
        <v>7</v>
      </c>
    </row>
    <row r="118" spans="1:4" x14ac:dyDescent="0.25">
      <c r="A118" s="16" t="s">
        <v>27</v>
      </c>
      <c r="B118" s="27">
        <f>B119</f>
        <v>3600</v>
      </c>
      <c r="C118" s="33" t="s">
        <v>37</v>
      </c>
      <c r="D118" s="15"/>
    </row>
    <row r="119" spans="1:4" ht="30" x14ac:dyDescent="0.25">
      <c r="A119" s="20" t="s">
        <v>31</v>
      </c>
      <c r="B119" s="29">
        <f>D119*5*12</f>
        <v>3600</v>
      </c>
      <c r="C119" s="21" t="s">
        <v>6</v>
      </c>
      <c r="D119" s="18">
        <v>60</v>
      </c>
    </row>
    <row r="120" spans="1:4" x14ac:dyDescent="0.25">
      <c r="A120" s="13" t="s">
        <v>59</v>
      </c>
      <c r="B120" s="27">
        <f>B13+B16+B19+B21+B28+B46+B84+B85+B86+B87+B89+B90+B93+B96</f>
        <v>1009307.6700000002</v>
      </c>
      <c r="C120" s="33" t="s">
        <v>37</v>
      </c>
      <c r="D120" s="15"/>
    </row>
    <row r="121" spans="1:4" x14ac:dyDescent="0.25">
      <c r="A121" s="13" t="s">
        <v>60</v>
      </c>
      <c r="B121" s="27">
        <f>B120*1.2+B118</f>
        <v>1214769.2040000001</v>
      </c>
      <c r="C121" s="33" t="s">
        <v>37</v>
      </c>
      <c r="D121" s="15"/>
    </row>
    <row r="122" spans="1:4" x14ac:dyDescent="0.25">
      <c r="A122" s="13" t="s">
        <v>61</v>
      </c>
      <c r="B122" s="27">
        <f>B4+B6+B9-B121</f>
        <v>-56656.884000000078</v>
      </c>
      <c r="C122" s="33" t="s">
        <v>37</v>
      </c>
      <c r="D122" s="15"/>
    </row>
  </sheetData>
  <sheetProtection formatCells="0" formatColumns="0" formatRows="0" sort="0" autoFilter="0" pivotTables="0"/>
  <mergeCells count="4">
    <mergeCell ref="A1:D1"/>
    <mergeCell ref="B2:D2"/>
    <mergeCell ref="A5:D5"/>
    <mergeCell ref="A12:D12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Батарейный мкр, д. 4</vt:lpstr>
      <vt:lpstr>'Батарейный мкр, д. 4'!Область_печати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2022-03-09T00:03:43Z</cp:lastPrinted>
  <dcterms:created xsi:type="dcterms:W3CDTF">2016-03-18T02:51:51Z</dcterms:created>
  <dcterms:modified xsi:type="dcterms:W3CDTF">2022-03-09T00:10:00Z</dcterms:modified>
</cp:coreProperties>
</file>