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Лист1!$A$1:$E$77</definedName>
  </definedNames>
  <calcPr calcId="124519"/>
</workbook>
</file>

<file path=xl/calcChain.xml><?xml version="1.0" encoding="utf-8"?>
<calcChain xmlns="http://schemas.openxmlformats.org/spreadsheetml/2006/main">
  <c r="C77" i="1"/>
  <c r="C76"/>
  <c r="C75"/>
  <c r="C11"/>
  <c r="C8"/>
  <c r="C66"/>
  <c r="C63"/>
  <c r="C60"/>
  <c r="C57"/>
  <c r="C38"/>
  <c r="C29"/>
  <c r="C22"/>
  <c r="C19"/>
  <c r="C16"/>
  <c r="C13"/>
  <c r="C55"/>
  <c r="C9" l="1"/>
  <c r="C74" l="1"/>
  <c r="C73"/>
  <c r="C72" s="1"/>
  <c r="B53" l="1"/>
  <c r="B66" l="1"/>
  <c r="B55"/>
  <c r="B73" l="1"/>
  <c r="B72" s="1"/>
  <c r="B63"/>
  <c r="B60"/>
  <c r="B57"/>
  <c r="B54"/>
  <c r="B19"/>
  <c r="B16"/>
  <c r="B13"/>
  <c r="B74" l="1"/>
</calcChain>
</file>

<file path=xl/sharedStrings.xml><?xml version="1.0" encoding="utf-8"?>
<sst xmlns="http://schemas.openxmlformats.org/spreadsheetml/2006/main" count="234" uniqueCount="101">
  <si>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</si>
  <si>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</si>
  <si>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</si>
  <si>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</si>
  <si>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</si>
  <si>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</si>
  <si>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</si>
  <si>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</si>
  <si>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</si>
  <si>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</si>
  <si>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</si>
  <si>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</si>
  <si>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</si>
  <si>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</si>
  <si>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</si>
  <si>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</si>
  <si>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</si>
  <si>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</si>
  <si>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</si>
  <si>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</si>
  <si>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</si>
  <si>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</si>
  <si>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</si>
  <si>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</si>
  <si>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руб.</t>
  </si>
  <si>
    <t xml:space="preserve">Годовая фактическая стоимость работ (услуг) </t>
  </si>
  <si>
    <t>Доходы по дому:</t>
  </si>
  <si>
    <t>Адрес: ул. Красноярская, д. 35</t>
  </si>
  <si>
    <t>Чел.</t>
  </si>
  <si>
    <t>Выезд а/машины по заявке</t>
  </si>
  <si>
    <t>выезд</t>
  </si>
  <si>
    <t>м2</t>
  </si>
  <si>
    <t>Дератизация</t>
  </si>
  <si>
    <t>Замена электропатрона (при закрытой арматуре) с ма</t>
  </si>
  <si>
    <t>м</t>
  </si>
  <si>
    <t>замена эл. лампочки накаливания</t>
  </si>
  <si>
    <t>15.Прочая работа (услуга)</t>
  </si>
  <si>
    <t>1 дом</t>
  </si>
  <si>
    <t>Кол-во</t>
  </si>
  <si>
    <t>Ед.изм</t>
  </si>
  <si>
    <t>Сумма</t>
  </si>
  <si>
    <t>Наименование работ</t>
  </si>
  <si>
    <r>
      <rPr>
        <b/>
        <sz val="11"/>
        <rFont val="Times New Roman"/>
        <family val="1"/>
        <charset val="204"/>
      </rPr>
      <t>период:</t>
    </r>
    <r>
      <rPr>
        <sz val="11"/>
        <rFont val="Times New Roman"/>
        <family val="1"/>
        <charset val="204"/>
      </rPr>
      <t xml:space="preserve"> 01.01.2016-31.12.2016</t>
    </r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</si>
  <si>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</si>
  <si>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</si>
  <si>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</si>
  <si>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</si>
  <si>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Замена электрической лампы накаливания</t>
  </si>
  <si>
    <t>шт.</t>
  </si>
  <si>
    <t>Замена электровыключателей</t>
  </si>
  <si>
    <t>Организация мест накоп.ртуть сод-х ламп 3,4 кв. 20</t>
  </si>
  <si>
    <t>Освещение подвала</t>
  </si>
  <si>
    <t>Осмотр сантех. оборудования</t>
  </si>
  <si>
    <t>Перезапуск (удаление воздуха) стояков отопления</t>
  </si>
  <si>
    <t>Прочистка канализационной сети дворовой</t>
  </si>
  <si>
    <t>Регулировка теплоносителя</t>
  </si>
  <si>
    <t>Ремонт внутридомовых сетей отопления и ГВС ул.Крас</t>
  </si>
  <si>
    <t>Ремонт грибка в песочнице</t>
  </si>
  <si>
    <t>Ремонт детской площадки</t>
  </si>
  <si>
    <t>Смена вентиля до 20 мм. (с материалом)</t>
  </si>
  <si>
    <t>Смена труб ГВС д.25</t>
  </si>
  <si>
    <t>Смена труб канализации д.100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</si>
  <si>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</si>
  <si>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</si>
  <si>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</si>
  <si>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</si>
  <si>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</si>
  <si>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</si>
  <si>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</si>
  <si>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</si>
  <si>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</si>
  <si>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</si>
  <si>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Установка информационного стенда</t>
  </si>
  <si>
    <t>Установка светильников с датчиком на движение</t>
  </si>
  <si>
    <t>Утепление продухов изовером</t>
  </si>
  <si>
    <t>Хол.вода потр.при содер.общ.имущ. в МКД 1,2 кв.201</t>
  </si>
  <si>
    <t>Хол.вода потр.при содер.общ.имущ. в МКД 3,4 кв.201</t>
  </si>
  <si>
    <t>Чистка врезки</t>
  </si>
  <si>
    <t>Электрическая энергия потр.при содержании общего и</t>
  </si>
  <si>
    <t>регулировка теплоносителя</t>
  </si>
  <si>
    <t>узел</t>
  </si>
  <si>
    <t>ремонт Т\У</t>
  </si>
  <si>
    <t>ремонт кровли материалом бикрост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</si>
  <si>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</si>
  <si>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</si>
  <si>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</si>
  <si>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</si>
  <si>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</si>
  <si>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</si>
  <si>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16. Всего расходов по дому за 2019 г.</t>
  </si>
  <si>
    <t>17. Всего расходов по дому с НДС за 2019 г.</t>
  </si>
  <si>
    <t>18. Конечное сальдо по дому на 31.12.2019 г.</t>
  </si>
  <si>
    <t>19. Конечное сальдо с учетом дебиторской задолженности (переплаты) на 31.12.2019 г.</t>
  </si>
  <si>
    <t>Управление жилым фондом 1,2 кв. 2019г. К=0,6;0,8;0,85;0,9;1</t>
  </si>
  <si>
    <t>Управление жилым фондом 3,4 кв. 2019г. К=0,6;0,8;0,85;0,9;1</t>
  </si>
  <si>
    <t>Гор. вода потр.при содер.общего имущ-ва  в МКД 1,2 кв.2019</t>
  </si>
  <si>
    <t>Гор. вода потр.при содер.общего имущ-ва  в МКД 3,4 кв.2019</t>
  </si>
  <si>
    <t>Хол.вода потр.при содер.общ.имущ. в МКД 1,2 кв.2019</t>
  </si>
  <si>
    <t>Хол.вода потр.при содер.общ.имущ. в МКД 3,4 кв.2019</t>
  </si>
  <si>
    <t>Тех.обслуживание ГО К=0,6;0,8;0,85;0,9;1 (3,4 кв.2019)</t>
  </si>
  <si>
    <t>Тех.обслуживание ГО к=0,6;0,8;0,85;0,9;1 (1,2 кв.2019)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</si>
</sst>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2" fillId="3" borderId="0" xfId="0" applyFont="1" applyFill="1" applyAlignment="1">
      <alignment horizont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0" fontId="0" fillId="3" borderId="0" xfId="0" applyFill="1"/>
    <xf numFmtId="0" fontId="2" fillId="3" borderId="0" xfId="0" applyFont="1" applyFill="1"/>
    <xf numFmtId="164" fontId="5" fillId="3" borderId="2" xfId="0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43" fontId="8" fillId="3" borderId="2" xfId="3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43" fontId="5" fillId="3" borderId="2" xfId="3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3" fontId="5" fillId="3" borderId="2" xfId="3" applyFont="1" applyFill="1" applyBorder="1" applyAlignment="1">
      <alignment horizontal="center" vertical="center"/>
    </xf>
    <xf numFmtId="164" fontId="8" fillId="3" borderId="2" xfId="3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 wrapText="1"/>
    </xf>
    <xf numFmtId="43" fontId="5" fillId="3" borderId="0" xfId="3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0" fillId="4" borderId="3" xfId="0" applyFill="1" applyBorder="1"/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4" borderId="0" xfId="0" applyFill="1"/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43" fontId="8" fillId="3" borderId="2" xfId="0" applyNumberFormat="1" applyFont="1" applyFill="1" applyBorder="1" applyAlignment="1">
      <alignment horizontal="center" vertical="center" wrapText="1"/>
    </xf>
    <xf numFmtId="43" fontId="0" fillId="0" borderId="3" xfId="0" applyNumberFormat="1" applyFill="1" applyBorder="1"/>
    <xf numFmtId="43" fontId="8" fillId="3" borderId="2" xfId="0" applyNumberFormat="1" applyFont="1" applyFill="1" applyBorder="1" applyAlignment="1">
      <alignment horizontal="center"/>
    </xf>
    <xf numFmtId="43" fontId="8" fillId="3" borderId="2" xfId="3" applyNumberFormat="1" applyFont="1" applyFill="1" applyBorder="1" applyAlignment="1">
      <alignment horizontal="center" vertical="center"/>
    </xf>
    <xf numFmtId="43" fontId="5" fillId="3" borderId="2" xfId="0" applyNumberFormat="1" applyFont="1" applyFill="1" applyBorder="1" applyAlignment="1">
      <alignment horizontal="center" vertical="center" wrapText="1"/>
    </xf>
    <xf numFmtId="43" fontId="8" fillId="3" borderId="2" xfId="3" applyNumberFormat="1" applyFont="1" applyFill="1" applyBorder="1" applyAlignment="1">
      <alignment horizontal="center" vertical="center" wrapText="1"/>
    </xf>
    <xf numFmtId="43" fontId="8" fillId="3" borderId="2" xfId="1" applyNumberFormat="1" applyFont="1" applyFill="1" applyBorder="1" applyAlignment="1">
      <alignment horizontal="center" vertical="center" wrapText="1"/>
    </xf>
    <xf numFmtId="43" fontId="5" fillId="3" borderId="2" xfId="1" applyNumberFormat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topLeftCell="A58" workbookViewId="0">
      <selection activeCell="C78" sqref="C78"/>
    </sheetView>
  </sheetViews>
  <sheetFormatPr defaultRowHeight="15" outlineLevelRow="2"/>
  <cols>
    <col min="1" max="1" width="59.5703125" style="22" customWidth="1"/>
    <col min="2" max="2" width="15.5703125" style="23" hidden="1" customWidth="1"/>
    <col min="3" max="3" width="15.5703125" style="24" customWidth="1"/>
    <col min="4" max="4" width="9.28515625" style="22" customWidth="1"/>
    <col min="5" max="5" width="14.42578125" style="25" customWidth="1"/>
    <col min="6" max="6" width="8.42578125" style="1" customWidth="1"/>
    <col min="7" max="16384" width="9.140625" style="1"/>
  </cols>
  <sheetData>
    <row r="1" spans="1:5" ht="37.5" customHeight="1">
      <c r="A1" s="33" t="s">
        <v>6</v>
      </c>
      <c r="B1" s="33"/>
      <c r="C1" s="33"/>
      <c r="D1" s="33"/>
      <c r="E1" s="33"/>
    </row>
    <row r="2" spans="1:5" ht="17.25" customHeight="1">
      <c r="A2" s="12" t="s">
        <v>27</v>
      </c>
      <c r="B2" s="5" t="s">
        <v>42</v>
      </c>
      <c r="C2" s="35" t="s">
        <v>83</v>
      </c>
      <c r="D2" s="35"/>
      <c r="E2" s="35"/>
    </row>
    <row r="3" spans="1:5" ht="57">
      <c r="A3" s="10" t="s">
        <v>3</v>
      </c>
      <c r="B3" s="6" t="s">
        <v>0</v>
      </c>
      <c r="C3" s="7" t="s">
        <v>25</v>
      </c>
      <c r="D3" s="8" t="s">
        <v>1</v>
      </c>
      <c r="E3" s="9" t="s">
        <v>2</v>
      </c>
    </row>
    <row r="4" spans="1:5">
      <c r="A4" s="27" t="s">
        <v>84</v>
      </c>
      <c r="B4" s="6"/>
      <c r="C4" s="43">
        <v>662865.63</v>
      </c>
      <c r="D4" s="2" t="s">
        <v>24</v>
      </c>
      <c r="E4" s="9"/>
    </row>
    <row r="5" spans="1:5">
      <c r="A5" s="36" t="s">
        <v>26</v>
      </c>
      <c r="B5" s="36"/>
      <c r="C5" s="36"/>
      <c r="D5" s="36"/>
      <c r="E5" s="36"/>
    </row>
    <row r="6" spans="1:5" ht="28.5">
      <c r="A6" s="27" t="s">
        <v>85</v>
      </c>
      <c r="B6" s="6"/>
      <c r="C6" s="43">
        <v>793964.6</v>
      </c>
      <c r="D6" s="2" t="s">
        <v>24</v>
      </c>
      <c r="E6" s="9"/>
    </row>
    <row r="7" spans="1:5">
      <c r="A7" s="27" t="s">
        <v>86</v>
      </c>
      <c r="B7" s="6"/>
      <c r="C7" s="43">
        <v>772442.29</v>
      </c>
      <c r="D7" s="2" t="s">
        <v>24</v>
      </c>
      <c r="E7" s="9"/>
    </row>
    <row r="8" spans="1:5">
      <c r="A8" s="27" t="s">
        <v>87</v>
      </c>
      <c r="B8" s="6"/>
      <c r="C8" s="43">
        <f>C7-C6</f>
        <v>-21522.309999999939</v>
      </c>
      <c r="D8" s="2" t="s">
        <v>24</v>
      </c>
      <c r="E8" s="9"/>
    </row>
    <row r="9" spans="1:5">
      <c r="A9" s="10" t="s">
        <v>7</v>
      </c>
      <c r="B9" s="6"/>
      <c r="C9" s="43">
        <f>C10</f>
        <v>0</v>
      </c>
      <c r="D9" s="2" t="s">
        <v>24</v>
      </c>
      <c r="E9" s="9"/>
    </row>
    <row r="10" spans="1:5">
      <c r="A10" s="10" t="s">
        <v>8</v>
      </c>
      <c r="B10" s="6"/>
      <c r="C10" s="44"/>
      <c r="D10" s="2" t="s">
        <v>24</v>
      </c>
      <c r="E10" s="9"/>
    </row>
    <row r="11" spans="1:5">
      <c r="A11" s="26" t="s">
        <v>88</v>
      </c>
      <c r="B11" s="5"/>
      <c r="C11" s="37">
        <f>C6+C9</f>
        <v>793964.6</v>
      </c>
      <c r="D11" s="2" t="s">
        <v>24</v>
      </c>
      <c r="E11" s="11"/>
    </row>
    <row r="12" spans="1:5">
      <c r="A12" s="34" t="s">
        <v>9</v>
      </c>
      <c r="B12" s="34"/>
      <c r="C12" s="34"/>
      <c r="D12" s="34"/>
      <c r="E12" s="34"/>
    </row>
    <row r="13" spans="1:5" ht="29.25" thickBot="1">
      <c r="A13" s="12" t="s">
        <v>10</v>
      </c>
      <c r="B13" s="5" t="e">
        <f>#REF!</f>
        <v>#REF!</v>
      </c>
      <c r="C13" s="37">
        <f>SUM(C14:C15)</f>
        <v>125910.47</v>
      </c>
      <c r="D13" s="13"/>
      <c r="E13" s="11"/>
    </row>
    <row r="14" spans="1:5" s="29" customFormat="1" ht="15.75" thickBot="1">
      <c r="A14" s="31" t="s">
        <v>93</v>
      </c>
      <c r="B14" s="31"/>
      <c r="C14" s="38">
        <v>61403.81</v>
      </c>
      <c r="D14" s="31" t="s">
        <v>31</v>
      </c>
      <c r="E14" s="31">
        <v>16330.8</v>
      </c>
    </row>
    <row r="15" spans="1:5" s="29" customFormat="1" ht="15.75" thickBot="1">
      <c r="A15" s="31" t="s">
        <v>94</v>
      </c>
      <c r="B15" s="31"/>
      <c r="C15" s="38">
        <v>64506.66</v>
      </c>
      <c r="D15" s="31" t="s">
        <v>31</v>
      </c>
      <c r="E15" s="31">
        <v>16330.8</v>
      </c>
    </row>
    <row r="16" spans="1:5" ht="29.25" thickBot="1">
      <c r="A16" s="12" t="s">
        <v>11</v>
      </c>
      <c r="B16" s="5" t="e">
        <f>#REF!</f>
        <v>#REF!</v>
      </c>
      <c r="C16" s="37">
        <f>SUM(C17:C18)</f>
        <v>41368.589999999997</v>
      </c>
      <c r="D16" s="13"/>
      <c r="E16" s="11"/>
    </row>
    <row r="17" spans="1:5" s="29" customFormat="1" ht="15.75" thickBot="1">
      <c r="A17" s="31" t="s">
        <v>66</v>
      </c>
      <c r="B17" s="31"/>
      <c r="C17" s="38">
        <v>19907.27</v>
      </c>
      <c r="D17" s="31" t="s">
        <v>31</v>
      </c>
      <c r="E17" s="31">
        <v>12520.3</v>
      </c>
    </row>
    <row r="18" spans="1:5" s="29" customFormat="1" ht="15.75" thickBot="1">
      <c r="A18" s="31" t="s">
        <v>67</v>
      </c>
      <c r="B18" s="31"/>
      <c r="C18" s="38">
        <v>21461.32</v>
      </c>
      <c r="D18" s="31" t="s">
        <v>31</v>
      </c>
      <c r="E18" s="31">
        <v>12928.5</v>
      </c>
    </row>
    <row r="19" spans="1:5" ht="29.25" thickBot="1">
      <c r="A19" s="12" t="s">
        <v>12</v>
      </c>
      <c r="B19" s="5" t="e">
        <f>#REF!+#REF!</f>
        <v>#REF!</v>
      </c>
      <c r="C19" s="37">
        <f>SUM(C20:C21)</f>
        <v>57578.39</v>
      </c>
      <c r="D19" s="13"/>
      <c r="E19" s="11"/>
    </row>
    <row r="20" spans="1:5" s="29" customFormat="1" ht="15.75" thickBot="1">
      <c r="A20" s="31" t="s">
        <v>43</v>
      </c>
      <c r="B20" s="31"/>
      <c r="C20" s="38">
        <v>28656.77</v>
      </c>
      <c r="D20" s="31" t="s">
        <v>28</v>
      </c>
      <c r="E20" s="31">
        <v>541</v>
      </c>
    </row>
    <row r="21" spans="1:5" s="29" customFormat="1" ht="15.75" thickBot="1">
      <c r="A21" s="31" t="s">
        <v>44</v>
      </c>
      <c r="B21" s="31"/>
      <c r="C21" s="38">
        <v>28921.62</v>
      </c>
      <c r="D21" s="31" t="s">
        <v>28</v>
      </c>
      <c r="E21" s="31">
        <v>546</v>
      </c>
    </row>
    <row r="22" spans="1:5" ht="43.5" thickBot="1">
      <c r="A22" s="12" t="s">
        <v>13</v>
      </c>
      <c r="B22" s="5"/>
      <c r="C22" s="37">
        <f>SUM(C23:C28)</f>
        <v>18127.170000000002</v>
      </c>
      <c r="D22" s="13"/>
      <c r="E22" s="11"/>
    </row>
    <row r="23" spans="1:5" s="29" customFormat="1" ht="15.75" thickBot="1">
      <c r="A23" s="31" t="s">
        <v>95</v>
      </c>
      <c r="B23" s="31"/>
      <c r="C23" s="38">
        <v>1469.77</v>
      </c>
      <c r="D23" s="31" t="s">
        <v>31</v>
      </c>
      <c r="E23" s="31">
        <v>16330.8</v>
      </c>
    </row>
    <row r="24" spans="1:5" s="29" customFormat="1" ht="15.75" thickBot="1">
      <c r="A24" s="31" t="s">
        <v>96</v>
      </c>
      <c r="B24" s="31"/>
      <c r="C24" s="38">
        <v>1469.77</v>
      </c>
      <c r="D24" s="31" t="s">
        <v>31</v>
      </c>
      <c r="E24" s="31">
        <v>16330.8</v>
      </c>
    </row>
    <row r="25" spans="1:5" s="29" customFormat="1" ht="15.75" thickBot="1">
      <c r="A25" s="31" t="s">
        <v>97</v>
      </c>
      <c r="B25" s="31"/>
      <c r="C25" s="38">
        <v>1306.46</v>
      </c>
      <c r="D25" s="31" t="s">
        <v>31</v>
      </c>
      <c r="E25" s="31">
        <v>16330.8</v>
      </c>
    </row>
    <row r="26" spans="1:5" s="29" customFormat="1" ht="15.75" thickBot="1">
      <c r="A26" s="31" t="s">
        <v>98</v>
      </c>
      <c r="B26" s="31"/>
      <c r="C26" s="38">
        <v>1469.77</v>
      </c>
      <c r="D26" s="31" t="s">
        <v>31</v>
      </c>
      <c r="E26" s="31">
        <v>16330.8</v>
      </c>
    </row>
    <row r="27" spans="1:5" s="29" customFormat="1" ht="15.75" thickBot="1">
      <c r="A27" s="31" t="s">
        <v>78</v>
      </c>
      <c r="B27" s="31"/>
      <c r="C27" s="38">
        <v>6205.7</v>
      </c>
      <c r="D27" s="31" t="s">
        <v>31</v>
      </c>
      <c r="E27" s="31">
        <v>16330.8</v>
      </c>
    </row>
    <row r="28" spans="1:5" s="29" customFormat="1" ht="15.75" thickBot="1">
      <c r="A28" s="31" t="s">
        <v>78</v>
      </c>
      <c r="B28" s="31"/>
      <c r="C28" s="38">
        <v>6205.7</v>
      </c>
      <c r="D28" s="31" t="s">
        <v>31</v>
      </c>
      <c r="E28" s="31">
        <v>16330.8</v>
      </c>
    </row>
    <row r="29" spans="1:5" ht="43.5" outlineLevel="1" thickBot="1">
      <c r="A29" s="12" t="s">
        <v>14</v>
      </c>
      <c r="B29" s="14"/>
      <c r="C29" s="37">
        <f>SUM(C30:C37)</f>
        <v>55546.01</v>
      </c>
      <c r="D29" s="14"/>
      <c r="E29" s="14"/>
    </row>
    <row r="30" spans="1:5" s="29" customFormat="1" ht="15.75" thickBot="1">
      <c r="A30" s="31" t="s">
        <v>47</v>
      </c>
      <c r="B30" s="31"/>
      <c r="C30" s="38">
        <v>2937.8</v>
      </c>
      <c r="D30" s="31" t="s">
        <v>48</v>
      </c>
      <c r="E30" s="31">
        <v>37</v>
      </c>
    </row>
    <row r="31" spans="1:5" s="29" customFormat="1" ht="15.75" thickBot="1">
      <c r="A31" s="31" t="s">
        <v>49</v>
      </c>
      <c r="B31" s="31"/>
      <c r="C31" s="38">
        <v>186.91</v>
      </c>
      <c r="D31" s="31" t="s">
        <v>48</v>
      </c>
      <c r="E31" s="31">
        <v>1</v>
      </c>
    </row>
    <row r="32" spans="1:5" s="29" customFormat="1" ht="15.75" thickBot="1">
      <c r="A32" s="31" t="s">
        <v>33</v>
      </c>
      <c r="B32" s="31"/>
      <c r="C32" s="38">
        <v>646.79999999999995</v>
      </c>
      <c r="D32" s="31" t="s">
        <v>48</v>
      </c>
      <c r="E32" s="31">
        <v>3</v>
      </c>
    </row>
    <row r="33" spans="1:5" s="29" customFormat="1" ht="15.75" thickBot="1">
      <c r="A33" s="31" t="s">
        <v>51</v>
      </c>
      <c r="B33" s="31"/>
      <c r="C33" s="38">
        <v>1406.1</v>
      </c>
      <c r="D33" s="31" t="s">
        <v>34</v>
      </c>
      <c r="E33" s="31">
        <v>30</v>
      </c>
    </row>
    <row r="34" spans="1:5" s="29" customFormat="1" ht="15.75" thickBot="1">
      <c r="A34" s="31" t="s">
        <v>72</v>
      </c>
      <c r="B34" s="31"/>
      <c r="C34" s="38">
        <v>1000.36</v>
      </c>
      <c r="D34" s="31" t="s">
        <v>48</v>
      </c>
      <c r="E34" s="31">
        <v>4</v>
      </c>
    </row>
    <row r="35" spans="1:5" s="29" customFormat="1" ht="15.75" thickBot="1">
      <c r="A35" s="31" t="s">
        <v>73</v>
      </c>
      <c r="B35" s="31"/>
      <c r="C35" s="38">
        <v>1032.8499999999999</v>
      </c>
      <c r="D35" s="31" t="s">
        <v>48</v>
      </c>
      <c r="E35" s="31">
        <v>1</v>
      </c>
    </row>
    <row r="36" spans="1:5" s="29" customFormat="1" ht="15.75" thickBot="1">
      <c r="A36" s="31" t="s">
        <v>35</v>
      </c>
      <c r="B36" s="31"/>
      <c r="C36" s="38">
        <v>260.79000000000002</v>
      </c>
      <c r="D36" s="31" t="s">
        <v>48</v>
      </c>
      <c r="E36" s="31">
        <v>3</v>
      </c>
    </row>
    <row r="37" spans="1:5" s="29" customFormat="1" ht="15.75" thickBot="1">
      <c r="A37" s="31" t="s">
        <v>82</v>
      </c>
      <c r="B37" s="31"/>
      <c r="C37" s="38">
        <v>48074.400000000001</v>
      </c>
      <c r="D37" s="31" t="s">
        <v>31</v>
      </c>
      <c r="E37" s="31">
        <v>90</v>
      </c>
    </row>
    <row r="38" spans="1:5" s="3" customFormat="1" ht="52.5" customHeight="1" outlineLevel="2" thickBot="1">
      <c r="A38" s="12" t="s">
        <v>15</v>
      </c>
      <c r="B38" s="15"/>
      <c r="C38" s="39">
        <f>SUM(C39:C51)</f>
        <v>165210.15</v>
      </c>
      <c r="D38" s="15"/>
      <c r="E38" s="15"/>
    </row>
    <row r="39" spans="1:5" s="29" customFormat="1" ht="15.75" thickBot="1">
      <c r="A39" s="31" t="s">
        <v>29</v>
      </c>
      <c r="B39" s="31"/>
      <c r="C39" s="38">
        <v>2907.18</v>
      </c>
      <c r="D39" s="31" t="s">
        <v>30</v>
      </c>
      <c r="E39" s="31">
        <v>6</v>
      </c>
    </row>
    <row r="40" spans="1:5" s="29" customFormat="1" ht="15.75" thickBot="1">
      <c r="A40" s="31" t="s">
        <v>52</v>
      </c>
      <c r="B40" s="31"/>
      <c r="C40" s="38">
        <v>199.29</v>
      </c>
      <c r="D40" s="31" t="s">
        <v>48</v>
      </c>
      <c r="E40" s="31">
        <v>1</v>
      </c>
    </row>
    <row r="41" spans="1:5" s="29" customFormat="1" ht="15.75" thickBot="1">
      <c r="A41" s="31" t="s">
        <v>53</v>
      </c>
      <c r="B41" s="31"/>
      <c r="C41" s="38">
        <v>265.05</v>
      </c>
      <c r="D41" s="31" t="s">
        <v>48</v>
      </c>
      <c r="E41" s="31">
        <v>1</v>
      </c>
    </row>
    <row r="42" spans="1:5" s="29" customFormat="1" ht="15.75" thickBot="1">
      <c r="A42" s="31" t="s">
        <v>54</v>
      </c>
      <c r="B42" s="31"/>
      <c r="C42" s="38">
        <v>1250.28</v>
      </c>
      <c r="D42" s="31" t="s">
        <v>34</v>
      </c>
      <c r="E42" s="31">
        <v>4</v>
      </c>
    </row>
    <row r="43" spans="1:5" s="29" customFormat="1" ht="15.75" thickBot="1">
      <c r="A43" s="31" t="s">
        <v>55</v>
      </c>
      <c r="B43" s="31"/>
      <c r="C43" s="38">
        <v>1092.8599999999999</v>
      </c>
      <c r="D43" s="31" t="s">
        <v>48</v>
      </c>
      <c r="E43" s="31">
        <v>2</v>
      </c>
    </row>
    <row r="44" spans="1:5" s="29" customFormat="1" ht="15.75" thickBot="1">
      <c r="A44" s="31" t="s">
        <v>56</v>
      </c>
      <c r="B44" s="31"/>
      <c r="C44" s="38">
        <v>53921</v>
      </c>
      <c r="D44" s="31" t="s">
        <v>37</v>
      </c>
      <c r="E44" s="31">
        <v>1</v>
      </c>
    </row>
    <row r="45" spans="1:5" s="29" customFormat="1" ht="15.75" thickBot="1">
      <c r="A45" s="31" t="s">
        <v>59</v>
      </c>
      <c r="B45" s="31"/>
      <c r="C45" s="38">
        <v>1918.9</v>
      </c>
      <c r="D45" s="31" t="s">
        <v>48</v>
      </c>
      <c r="E45" s="31">
        <v>1</v>
      </c>
    </row>
    <row r="46" spans="1:5" s="29" customFormat="1" ht="15.75" thickBot="1">
      <c r="A46" s="31" t="s">
        <v>60</v>
      </c>
      <c r="B46" s="31"/>
      <c r="C46" s="38">
        <v>1174.3800000000001</v>
      </c>
      <c r="D46" s="31" t="s">
        <v>34</v>
      </c>
      <c r="E46" s="31">
        <v>1</v>
      </c>
    </row>
    <row r="47" spans="1:5" s="29" customFormat="1" ht="15.75" thickBot="1">
      <c r="A47" s="31" t="s">
        <v>61</v>
      </c>
      <c r="B47" s="31"/>
      <c r="C47" s="38">
        <v>10960</v>
      </c>
      <c r="D47" s="31" t="s">
        <v>34</v>
      </c>
      <c r="E47" s="31">
        <v>10</v>
      </c>
    </row>
    <row r="48" spans="1:5" s="29" customFormat="1" ht="15.75" thickBot="1">
      <c r="A48" s="31" t="s">
        <v>77</v>
      </c>
      <c r="B48" s="31"/>
      <c r="C48" s="38">
        <v>1444.65</v>
      </c>
      <c r="D48" s="31" t="s">
        <v>48</v>
      </c>
      <c r="E48" s="31">
        <v>1</v>
      </c>
    </row>
    <row r="49" spans="1:5" s="29" customFormat="1" ht="15.75" thickBot="1">
      <c r="A49" s="31" t="s">
        <v>77</v>
      </c>
      <c r="B49" s="31"/>
      <c r="C49" s="38">
        <v>4477.0200000000004</v>
      </c>
      <c r="D49" s="31" t="s">
        <v>48</v>
      </c>
      <c r="E49" s="31">
        <v>3</v>
      </c>
    </row>
    <row r="50" spans="1:5" s="29" customFormat="1" ht="15.75" thickBot="1">
      <c r="A50" s="31" t="s">
        <v>79</v>
      </c>
      <c r="B50" s="31"/>
      <c r="C50" s="38">
        <v>432.54</v>
      </c>
      <c r="D50" s="31" t="s">
        <v>80</v>
      </c>
      <c r="E50" s="31">
        <v>1</v>
      </c>
    </row>
    <row r="51" spans="1:5" s="29" customFormat="1" ht="15.75" thickBot="1">
      <c r="A51" s="31" t="s">
        <v>81</v>
      </c>
      <c r="B51" s="31"/>
      <c r="C51" s="38">
        <v>85167</v>
      </c>
      <c r="D51" s="31" t="s">
        <v>48</v>
      </c>
      <c r="E51" s="31">
        <v>1</v>
      </c>
    </row>
    <row r="52" spans="1:5" s="3" customFormat="1" ht="28.5" outlineLevel="2">
      <c r="A52" s="12" t="s">
        <v>16</v>
      </c>
      <c r="B52" s="15"/>
      <c r="C52" s="39">
        <v>0</v>
      </c>
      <c r="D52" s="15"/>
      <c r="E52" s="15"/>
    </row>
    <row r="53" spans="1:5" ht="28.5">
      <c r="A53" s="12" t="s">
        <v>17</v>
      </c>
      <c r="B53" s="5" t="e">
        <f>SUM(#REF!)</f>
        <v>#REF!</v>
      </c>
      <c r="C53" s="37">
        <v>0</v>
      </c>
      <c r="D53" s="13"/>
      <c r="E53" s="11"/>
    </row>
    <row r="54" spans="1:5" ht="28.5">
      <c r="A54" s="12" t="s">
        <v>18</v>
      </c>
      <c r="B54" s="5" t="e">
        <f>#REF!</f>
        <v>#REF!</v>
      </c>
      <c r="C54" s="37">
        <v>0</v>
      </c>
      <c r="D54" s="13"/>
      <c r="E54" s="11"/>
    </row>
    <row r="55" spans="1:5" ht="29.25" thickBot="1">
      <c r="A55" s="12" t="s">
        <v>19</v>
      </c>
      <c r="B55" s="5" t="e">
        <f>#REF!+#REF!</f>
        <v>#REF!</v>
      </c>
      <c r="C55" s="37">
        <f>C56</f>
        <v>957.67</v>
      </c>
      <c r="D55" s="13"/>
      <c r="E55" s="11"/>
    </row>
    <row r="56" spans="1:5" s="29" customFormat="1" ht="15.75" thickBot="1">
      <c r="A56" s="31" t="s">
        <v>74</v>
      </c>
      <c r="B56" s="31"/>
      <c r="C56" s="38">
        <v>957.67</v>
      </c>
      <c r="D56" s="31" t="s">
        <v>31</v>
      </c>
      <c r="E56" s="31">
        <v>7</v>
      </c>
    </row>
    <row r="57" spans="1:5" ht="29.25" thickBot="1">
      <c r="A57" s="12" t="s">
        <v>20</v>
      </c>
      <c r="B57" s="5" t="e">
        <f>#REF!</f>
        <v>#REF!</v>
      </c>
      <c r="C57" s="37">
        <f>SUM(C58:C59)</f>
        <v>7185.5499999999993</v>
      </c>
      <c r="D57" s="13"/>
      <c r="E57" s="11"/>
    </row>
    <row r="58" spans="1:5" s="29" customFormat="1" ht="15.75" thickBot="1">
      <c r="A58" s="31" t="s">
        <v>99</v>
      </c>
      <c r="B58" s="31"/>
      <c r="C58" s="38">
        <v>3756.08</v>
      </c>
      <c r="D58" s="31" t="s">
        <v>31</v>
      </c>
      <c r="E58" s="31">
        <v>16330.8</v>
      </c>
    </row>
    <row r="59" spans="1:5" s="29" customFormat="1" ht="15.75" thickBot="1">
      <c r="A59" s="31" t="s">
        <v>100</v>
      </c>
      <c r="B59" s="31"/>
      <c r="C59" s="38">
        <v>3429.47</v>
      </c>
      <c r="D59" s="31" t="s">
        <v>31</v>
      </c>
      <c r="E59" s="31">
        <v>16330.8</v>
      </c>
    </row>
    <row r="60" spans="1:5" ht="29.25" thickBot="1">
      <c r="A60" s="12" t="s">
        <v>21</v>
      </c>
      <c r="B60" s="5" t="e">
        <f>#REF!+#REF!</f>
        <v>#REF!</v>
      </c>
      <c r="C60" s="37">
        <f>SUM(C61:C62)</f>
        <v>27762.36</v>
      </c>
      <c r="D60" s="13"/>
      <c r="E60" s="11"/>
    </row>
    <row r="61" spans="1:5" s="29" customFormat="1" ht="15.75" thickBot="1">
      <c r="A61" s="31" t="s">
        <v>62</v>
      </c>
      <c r="B61" s="31"/>
      <c r="C61" s="38">
        <v>13064.64</v>
      </c>
      <c r="D61" s="31" t="s">
        <v>31</v>
      </c>
      <c r="E61" s="31">
        <v>16330.8</v>
      </c>
    </row>
    <row r="62" spans="1:5" s="29" customFormat="1" ht="15.75" thickBot="1">
      <c r="A62" s="31" t="s">
        <v>63</v>
      </c>
      <c r="B62" s="31"/>
      <c r="C62" s="38">
        <v>14697.72</v>
      </c>
      <c r="D62" s="31" t="s">
        <v>31</v>
      </c>
      <c r="E62" s="31">
        <v>16330.8</v>
      </c>
    </row>
    <row r="63" spans="1:5" ht="43.5" thickBot="1">
      <c r="A63" s="12" t="s">
        <v>22</v>
      </c>
      <c r="B63" s="5" t="e">
        <f>#REF!</f>
        <v>#REF!</v>
      </c>
      <c r="C63" s="37">
        <f>SUM(C64:C65)</f>
        <v>1209.8399999999999</v>
      </c>
      <c r="D63" s="13"/>
      <c r="E63" s="11"/>
    </row>
    <row r="64" spans="1:5" s="29" customFormat="1" ht="15.75" thickBot="1">
      <c r="A64" s="31" t="s">
        <v>32</v>
      </c>
      <c r="B64" s="31"/>
      <c r="C64" s="38">
        <v>869.04</v>
      </c>
      <c r="D64" s="31" t="s">
        <v>31</v>
      </c>
      <c r="E64" s="31">
        <v>612</v>
      </c>
    </row>
    <row r="65" spans="1:5" s="29" customFormat="1" ht="15.75" thickBot="1">
      <c r="A65" s="31" t="s">
        <v>32</v>
      </c>
      <c r="B65" s="31"/>
      <c r="C65" s="38">
        <v>340.8</v>
      </c>
      <c r="D65" s="31" t="s">
        <v>31</v>
      </c>
      <c r="E65" s="31">
        <v>240</v>
      </c>
    </row>
    <row r="66" spans="1:5" ht="57.75" thickBot="1">
      <c r="A66" s="12" t="s">
        <v>23</v>
      </c>
      <c r="B66" s="5" t="e">
        <f>SUM(#REF!)</f>
        <v>#REF!</v>
      </c>
      <c r="C66" s="37">
        <f>SUM(C67:C71)</f>
        <v>82192.63</v>
      </c>
      <c r="D66" s="13"/>
      <c r="E66" s="11"/>
    </row>
    <row r="67" spans="1:5" s="29" customFormat="1" ht="15.75" thickBot="1">
      <c r="A67" s="31" t="s">
        <v>50</v>
      </c>
      <c r="B67" s="31"/>
      <c r="C67" s="38">
        <v>128.25</v>
      </c>
      <c r="D67" s="31" t="s">
        <v>31</v>
      </c>
      <c r="E67" s="31">
        <v>7544.12</v>
      </c>
    </row>
    <row r="68" spans="1:5" s="29" customFormat="1" ht="15.75" thickBot="1">
      <c r="A68" s="31" t="s">
        <v>57</v>
      </c>
      <c r="B68" s="31"/>
      <c r="C68" s="38">
        <v>264.55</v>
      </c>
      <c r="D68" s="31" t="s">
        <v>48</v>
      </c>
      <c r="E68" s="31">
        <v>1</v>
      </c>
    </row>
    <row r="69" spans="1:5" s="29" customFormat="1" ht="15.75" thickBot="1">
      <c r="A69" s="31" t="s">
        <v>58</v>
      </c>
      <c r="B69" s="31"/>
      <c r="C69" s="38">
        <v>3779.33</v>
      </c>
      <c r="D69" s="31" t="s">
        <v>48</v>
      </c>
      <c r="E69" s="31">
        <v>1</v>
      </c>
    </row>
    <row r="70" spans="1:5" s="29" customFormat="1" ht="15.75" thickBot="1">
      <c r="A70" s="31" t="s">
        <v>68</v>
      </c>
      <c r="B70" s="31"/>
      <c r="C70" s="38">
        <v>38010.04</v>
      </c>
      <c r="D70" s="31" t="s">
        <v>31</v>
      </c>
      <c r="E70" s="31">
        <v>15514.3</v>
      </c>
    </row>
    <row r="71" spans="1:5" s="29" customFormat="1" ht="15.75" thickBot="1">
      <c r="A71" s="31" t="s">
        <v>69</v>
      </c>
      <c r="B71" s="31"/>
      <c r="C71" s="38">
        <v>40010.46</v>
      </c>
      <c r="D71" s="31" t="s">
        <v>31</v>
      </c>
      <c r="E71" s="31">
        <v>16330.8</v>
      </c>
    </row>
    <row r="72" spans="1:5" s="4" customFormat="1">
      <c r="A72" s="12" t="s">
        <v>36</v>
      </c>
      <c r="B72" s="17">
        <f>B73</f>
        <v>2593.2203389830511</v>
      </c>
      <c r="C72" s="40">
        <f>C73</f>
        <v>3060</v>
      </c>
      <c r="D72" s="18"/>
      <c r="E72" s="19"/>
    </row>
    <row r="73" spans="1:5" ht="45">
      <c r="A73" s="13" t="s">
        <v>5</v>
      </c>
      <c r="B73" s="5">
        <f>C73/1.18</f>
        <v>2593.2203389830511</v>
      </c>
      <c r="C73" s="41">
        <f>E73*12*5</f>
        <v>3060</v>
      </c>
      <c r="D73" s="13" t="s">
        <v>4</v>
      </c>
      <c r="E73" s="13">
        <v>51</v>
      </c>
    </row>
    <row r="74" spans="1:5">
      <c r="A74" s="26" t="s">
        <v>89</v>
      </c>
      <c r="B74" s="20" t="e">
        <f>B13+B16+B19+#REF!+#REF!+#REF!+B53+B54+B55+B57+B60+B63+B66+#REF!</f>
        <v>#REF!</v>
      </c>
      <c r="C74" s="42">
        <f>C13+C16+C19+C22+C29+C38+C55+C57+C60+C63+C988+C66+C53+C52</f>
        <v>583048.83000000007</v>
      </c>
      <c r="D74" s="16" t="s">
        <v>24</v>
      </c>
      <c r="E74" s="11"/>
    </row>
    <row r="75" spans="1:5">
      <c r="A75" s="26" t="s">
        <v>90</v>
      </c>
      <c r="B75" s="21"/>
      <c r="C75" s="37">
        <f>C74*1.2+C72</f>
        <v>702718.59600000002</v>
      </c>
      <c r="D75" s="16" t="s">
        <v>24</v>
      </c>
      <c r="E75" s="11"/>
    </row>
    <row r="76" spans="1:5">
      <c r="A76" s="26" t="s">
        <v>91</v>
      </c>
      <c r="B76" s="21"/>
      <c r="C76" s="37">
        <f>C4+C6+C9-C75</f>
        <v>754111.63399999996</v>
      </c>
      <c r="D76" s="16" t="s">
        <v>24</v>
      </c>
      <c r="E76" s="11"/>
    </row>
    <row r="77" spans="1:5" ht="28.5">
      <c r="A77" s="26" t="s">
        <v>92</v>
      </c>
      <c r="B77" s="5"/>
      <c r="C77" s="37">
        <f>C76+C8</f>
        <v>732589.32400000002</v>
      </c>
      <c r="D77" s="16" t="s">
        <v>24</v>
      </c>
      <c r="E77" s="11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94"/>
  <sheetViews>
    <sheetView topLeftCell="A79" workbookViewId="0">
      <selection activeCell="D96" sqref="D96"/>
    </sheetView>
  </sheetViews>
  <sheetFormatPr defaultRowHeight="15"/>
  <cols>
    <col min="1" max="1" width="56.28515625" customWidth="1"/>
    <col min="2" max="2" width="56.28515625" style="29" hidden="1" customWidth="1"/>
  </cols>
  <sheetData>
    <row r="2" spans="1:5">
      <c r="A2" s="29"/>
      <c r="C2" s="29"/>
      <c r="D2" s="29"/>
      <c r="E2" s="29"/>
    </row>
    <row r="3" spans="1:5">
      <c r="A3" s="29"/>
      <c r="C3" s="29"/>
      <c r="D3" s="29"/>
      <c r="E3" s="29"/>
    </row>
    <row r="4" spans="1:5" ht="15.75" thickBot="1">
      <c r="A4" s="29"/>
      <c r="C4" s="29"/>
      <c r="D4" s="29"/>
      <c r="E4" s="29"/>
    </row>
    <row r="5" spans="1:5" ht="15.75" thickBot="1">
      <c r="A5" s="30" t="s">
        <v>41</v>
      </c>
      <c r="B5" s="30"/>
      <c r="C5" s="30" t="s">
        <v>40</v>
      </c>
      <c r="D5" s="30" t="s">
        <v>39</v>
      </c>
      <c r="E5" s="30" t="s">
        <v>38</v>
      </c>
    </row>
    <row r="6" spans="1:5" s="32" customFormat="1" ht="15.75" thickBot="1">
      <c r="A6" s="28" t="s">
        <v>43</v>
      </c>
      <c r="B6" s="28"/>
      <c r="C6" s="28">
        <v>28656.77</v>
      </c>
      <c r="D6" s="28" t="s">
        <v>28</v>
      </c>
      <c r="E6" s="28">
        <v>541</v>
      </c>
    </row>
    <row r="7" spans="1:5" ht="15.75" thickBot="1">
      <c r="A7" s="31"/>
      <c r="B7" s="31"/>
      <c r="C7" s="31">
        <v>28656.77</v>
      </c>
      <c r="D7" s="31"/>
      <c r="E7" s="31">
        <v>541</v>
      </c>
    </row>
    <row r="8" spans="1:5" s="32" customFormat="1" ht="15.75" thickBot="1">
      <c r="A8" s="28" t="s">
        <v>44</v>
      </c>
      <c r="B8" s="28"/>
      <c r="C8" s="28">
        <v>28921.62</v>
      </c>
      <c r="D8" s="28" t="s">
        <v>28</v>
      </c>
      <c r="E8" s="28">
        <v>546</v>
      </c>
    </row>
    <row r="9" spans="1:5" ht="15.75" thickBot="1">
      <c r="A9" s="31"/>
      <c r="B9" s="31"/>
      <c r="C9" s="31">
        <v>28921.62</v>
      </c>
      <c r="D9" s="31"/>
      <c r="E9" s="31">
        <v>546</v>
      </c>
    </row>
    <row r="10" spans="1:5" s="32" customFormat="1" ht="15.75" thickBot="1">
      <c r="A10" s="28" t="s">
        <v>29</v>
      </c>
      <c r="B10" s="28"/>
      <c r="C10" s="28">
        <v>2907.18</v>
      </c>
      <c r="D10" s="28" t="s">
        <v>30</v>
      </c>
      <c r="E10" s="28">
        <v>6</v>
      </c>
    </row>
    <row r="11" spans="1:5" ht="15.75" thickBot="1">
      <c r="A11" s="31"/>
      <c r="B11" s="31"/>
      <c r="C11" s="31">
        <v>2907.18</v>
      </c>
      <c r="D11" s="31"/>
      <c r="E11" s="31">
        <v>6</v>
      </c>
    </row>
    <row r="12" spans="1:5" s="32" customFormat="1" ht="15.75" thickBot="1">
      <c r="A12" s="28" t="s">
        <v>45</v>
      </c>
      <c r="B12" s="28"/>
      <c r="C12" s="28">
        <v>1469.77</v>
      </c>
      <c r="D12" s="28" t="s">
        <v>31</v>
      </c>
      <c r="E12" s="28">
        <v>16330.8</v>
      </c>
    </row>
    <row r="13" spans="1:5" ht="15.75" thickBot="1">
      <c r="A13" s="31"/>
      <c r="B13" s="31"/>
      <c r="C13" s="31">
        <v>1469.77</v>
      </c>
      <c r="D13" s="31"/>
      <c r="E13" s="31">
        <v>16330.8</v>
      </c>
    </row>
    <row r="14" spans="1:5" s="32" customFormat="1" ht="15.75" thickBot="1">
      <c r="A14" s="28" t="s">
        <v>46</v>
      </c>
      <c r="B14" s="28"/>
      <c r="C14" s="28">
        <v>1469.77</v>
      </c>
      <c r="D14" s="28" t="s">
        <v>31</v>
      </c>
      <c r="E14" s="28">
        <v>16330.8</v>
      </c>
    </row>
    <row r="15" spans="1:5" ht="15.75" thickBot="1">
      <c r="A15" s="31"/>
      <c r="B15" s="31"/>
      <c r="C15" s="31">
        <v>1469.77</v>
      </c>
      <c r="D15" s="31"/>
      <c r="E15" s="31">
        <v>16330.8</v>
      </c>
    </row>
    <row r="16" spans="1:5" s="32" customFormat="1" ht="15.75" thickBot="1">
      <c r="A16" s="28" t="s">
        <v>32</v>
      </c>
      <c r="B16" s="28"/>
      <c r="C16" s="28">
        <v>869.04</v>
      </c>
      <c r="D16" s="28" t="s">
        <v>31</v>
      </c>
      <c r="E16" s="28">
        <v>612</v>
      </c>
    </row>
    <row r="17" spans="1:5" s="32" customFormat="1" ht="15.75" thickBot="1">
      <c r="A17" s="28" t="s">
        <v>32</v>
      </c>
      <c r="B17" s="28"/>
      <c r="C17" s="28">
        <v>340.8</v>
      </c>
      <c r="D17" s="28" t="s">
        <v>31</v>
      </c>
      <c r="E17" s="28">
        <v>240</v>
      </c>
    </row>
    <row r="18" spans="1:5" ht="15.75" thickBot="1">
      <c r="A18" s="31"/>
      <c r="B18" s="31"/>
      <c r="C18" s="31">
        <v>1209.8399999999999</v>
      </c>
      <c r="D18" s="31"/>
      <c r="E18" s="31">
        <v>852</v>
      </c>
    </row>
    <row r="19" spans="1:5" s="32" customFormat="1" ht="15.75" thickBot="1">
      <c r="A19" s="28" t="s">
        <v>47</v>
      </c>
      <c r="B19" s="28"/>
      <c r="C19" s="28">
        <v>2937.8</v>
      </c>
      <c r="D19" s="28" t="s">
        <v>48</v>
      </c>
      <c r="E19" s="28">
        <v>37</v>
      </c>
    </row>
    <row r="20" spans="1:5" ht="15.75" thickBot="1">
      <c r="A20" s="31"/>
      <c r="B20" s="31"/>
      <c r="C20" s="31">
        <v>2937.8</v>
      </c>
      <c r="D20" s="31"/>
      <c r="E20" s="31">
        <v>37</v>
      </c>
    </row>
    <row r="21" spans="1:5" s="32" customFormat="1" ht="15.75" thickBot="1">
      <c r="A21" s="28" t="s">
        <v>49</v>
      </c>
      <c r="B21" s="28"/>
      <c r="C21" s="28">
        <v>186.91</v>
      </c>
      <c r="D21" s="28" t="s">
        <v>48</v>
      </c>
      <c r="E21" s="28">
        <v>1</v>
      </c>
    </row>
    <row r="22" spans="1:5" ht="15.75" thickBot="1">
      <c r="A22" s="31"/>
      <c r="B22" s="31"/>
      <c r="C22" s="31">
        <v>186.91</v>
      </c>
      <c r="D22" s="31"/>
      <c r="E22" s="31">
        <v>1</v>
      </c>
    </row>
    <row r="23" spans="1:5" s="32" customFormat="1" ht="15.75" thickBot="1">
      <c r="A23" s="28" t="s">
        <v>33</v>
      </c>
      <c r="B23" s="28"/>
      <c r="C23" s="28">
        <v>646.79999999999995</v>
      </c>
      <c r="D23" s="28" t="s">
        <v>48</v>
      </c>
      <c r="E23" s="28">
        <v>3</v>
      </c>
    </row>
    <row r="24" spans="1:5" ht="15.75" thickBot="1">
      <c r="A24" s="31"/>
      <c r="B24" s="31"/>
      <c r="C24" s="31">
        <v>646.79999999999995</v>
      </c>
      <c r="D24" s="31"/>
      <c r="E24" s="31">
        <v>3</v>
      </c>
    </row>
    <row r="25" spans="1:5" s="32" customFormat="1" ht="15.75" thickBot="1">
      <c r="A25" s="28" t="s">
        <v>50</v>
      </c>
      <c r="B25" s="28"/>
      <c r="C25" s="28">
        <v>128.25</v>
      </c>
      <c r="D25" s="28" t="s">
        <v>31</v>
      </c>
      <c r="E25" s="28">
        <v>7544.12</v>
      </c>
    </row>
    <row r="26" spans="1:5" ht="15.75" thickBot="1">
      <c r="A26" s="31"/>
      <c r="B26" s="31"/>
      <c r="C26" s="31">
        <v>128.25</v>
      </c>
      <c r="D26" s="31"/>
      <c r="E26" s="31">
        <v>7544.12</v>
      </c>
    </row>
    <row r="27" spans="1:5" s="32" customFormat="1" ht="15.75" thickBot="1">
      <c r="A27" s="28" t="s">
        <v>51</v>
      </c>
      <c r="B27" s="28"/>
      <c r="C27" s="28">
        <v>1406.1</v>
      </c>
      <c r="D27" s="28" t="s">
        <v>34</v>
      </c>
      <c r="E27" s="28">
        <v>30</v>
      </c>
    </row>
    <row r="28" spans="1:5" ht="15.75" thickBot="1">
      <c r="A28" s="31"/>
      <c r="B28" s="31"/>
      <c r="C28" s="31">
        <v>1406.1</v>
      </c>
      <c r="D28" s="31"/>
      <c r="E28" s="31">
        <v>30</v>
      </c>
    </row>
    <row r="29" spans="1:5" s="32" customFormat="1" ht="15.75" thickBot="1">
      <c r="A29" s="28" t="s">
        <v>52</v>
      </c>
      <c r="B29" s="28"/>
      <c r="C29" s="28">
        <v>199.29</v>
      </c>
      <c r="D29" s="28" t="s">
        <v>48</v>
      </c>
      <c r="E29" s="28">
        <v>1</v>
      </c>
    </row>
    <row r="30" spans="1:5" ht="15.75" thickBot="1">
      <c r="A30" s="31"/>
      <c r="B30" s="31"/>
      <c r="C30" s="31">
        <v>199.29</v>
      </c>
      <c r="D30" s="31"/>
      <c r="E30" s="31">
        <v>1</v>
      </c>
    </row>
    <row r="31" spans="1:5" s="32" customFormat="1" ht="15.75" thickBot="1">
      <c r="A31" s="28" t="s">
        <v>53</v>
      </c>
      <c r="B31" s="28"/>
      <c r="C31" s="28">
        <v>265.05</v>
      </c>
      <c r="D31" s="28" t="s">
        <v>48</v>
      </c>
      <c r="E31" s="28">
        <v>1</v>
      </c>
    </row>
    <row r="32" spans="1:5" ht="15.75" thickBot="1">
      <c r="A32" s="31"/>
      <c r="B32" s="31"/>
      <c r="C32" s="31">
        <v>265.05</v>
      </c>
      <c r="D32" s="31"/>
      <c r="E32" s="31">
        <v>1</v>
      </c>
    </row>
    <row r="33" spans="1:5" s="32" customFormat="1" ht="15.75" thickBot="1">
      <c r="A33" s="28" t="s">
        <v>54</v>
      </c>
      <c r="B33" s="28"/>
      <c r="C33" s="28">
        <v>1250.28</v>
      </c>
      <c r="D33" s="28" t="s">
        <v>34</v>
      </c>
      <c r="E33" s="28">
        <v>4</v>
      </c>
    </row>
    <row r="34" spans="1:5" ht="15.75" thickBot="1">
      <c r="A34" s="31"/>
      <c r="B34" s="31"/>
      <c r="C34" s="31">
        <v>1250.28</v>
      </c>
      <c r="D34" s="31"/>
      <c r="E34" s="31">
        <v>4</v>
      </c>
    </row>
    <row r="35" spans="1:5" s="32" customFormat="1" ht="15.75" thickBot="1">
      <c r="A35" s="28" t="s">
        <v>55</v>
      </c>
      <c r="B35" s="28"/>
      <c r="C35" s="28">
        <v>1092.8599999999999</v>
      </c>
      <c r="D35" s="28" t="s">
        <v>48</v>
      </c>
      <c r="E35" s="28">
        <v>2</v>
      </c>
    </row>
    <row r="36" spans="1:5" ht="15.75" thickBot="1">
      <c r="A36" s="31"/>
      <c r="B36" s="31"/>
      <c r="C36" s="31">
        <v>1092.8599999999999</v>
      </c>
      <c r="D36" s="31"/>
      <c r="E36" s="31">
        <v>2</v>
      </c>
    </row>
    <row r="37" spans="1:5" s="32" customFormat="1" ht="15.75" thickBot="1">
      <c r="A37" s="28" t="s">
        <v>56</v>
      </c>
      <c r="B37" s="28"/>
      <c r="C37" s="28">
        <v>53921</v>
      </c>
      <c r="D37" s="28" t="s">
        <v>37</v>
      </c>
      <c r="E37" s="28">
        <v>1</v>
      </c>
    </row>
    <row r="38" spans="1:5" ht="15.75" thickBot="1">
      <c r="A38" s="31"/>
      <c r="B38" s="31"/>
      <c r="C38" s="31">
        <v>53921</v>
      </c>
      <c r="D38" s="31"/>
      <c r="E38" s="31">
        <v>1</v>
      </c>
    </row>
    <row r="39" spans="1:5" s="32" customFormat="1" ht="15.75" thickBot="1">
      <c r="A39" s="28" t="s">
        <v>57</v>
      </c>
      <c r="B39" s="28"/>
      <c r="C39" s="28">
        <v>264.55</v>
      </c>
      <c r="D39" s="28" t="s">
        <v>48</v>
      </c>
      <c r="E39" s="28">
        <v>1</v>
      </c>
    </row>
    <row r="40" spans="1:5" ht="15.75" thickBot="1">
      <c r="A40" s="31"/>
      <c r="B40" s="31"/>
      <c r="C40" s="31">
        <v>264.55</v>
      </c>
      <c r="D40" s="31"/>
      <c r="E40" s="31">
        <v>1</v>
      </c>
    </row>
    <row r="41" spans="1:5" s="32" customFormat="1" ht="15.75" thickBot="1">
      <c r="A41" s="28" t="s">
        <v>58</v>
      </c>
      <c r="B41" s="28"/>
      <c r="C41" s="28">
        <v>3779.33</v>
      </c>
      <c r="D41" s="28" t="s">
        <v>48</v>
      </c>
      <c r="E41" s="28">
        <v>1</v>
      </c>
    </row>
    <row r="42" spans="1:5" ht="15.75" thickBot="1">
      <c r="A42" s="31"/>
      <c r="B42" s="31"/>
      <c r="C42" s="31">
        <v>3779.33</v>
      </c>
      <c r="D42" s="31"/>
      <c r="E42" s="31">
        <v>1</v>
      </c>
    </row>
    <row r="43" spans="1:5" s="32" customFormat="1" ht="15.75" thickBot="1">
      <c r="A43" s="28" t="s">
        <v>59</v>
      </c>
      <c r="B43" s="28"/>
      <c r="C43" s="28">
        <v>1918.9</v>
      </c>
      <c r="D43" s="28" t="s">
        <v>48</v>
      </c>
      <c r="E43" s="28">
        <v>1</v>
      </c>
    </row>
    <row r="44" spans="1:5" ht="15.75" thickBot="1">
      <c r="A44" s="31"/>
      <c r="B44" s="31"/>
      <c r="C44" s="31">
        <v>1918.9</v>
      </c>
      <c r="D44" s="31"/>
      <c r="E44" s="31">
        <v>1</v>
      </c>
    </row>
    <row r="45" spans="1:5" s="32" customFormat="1" ht="15.75" thickBot="1">
      <c r="A45" s="28" t="s">
        <v>60</v>
      </c>
      <c r="B45" s="28"/>
      <c r="C45" s="28">
        <v>1174.3800000000001</v>
      </c>
      <c r="D45" s="28" t="s">
        <v>34</v>
      </c>
      <c r="E45" s="28">
        <v>1</v>
      </c>
    </row>
    <row r="46" spans="1:5" ht="15.75" thickBot="1">
      <c r="A46" s="31"/>
      <c r="B46" s="31"/>
      <c r="C46" s="31">
        <v>1174.3800000000001</v>
      </c>
      <c r="D46" s="31"/>
      <c r="E46" s="31">
        <v>1</v>
      </c>
    </row>
    <row r="47" spans="1:5" s="32" customFormat="1" ht="15.75" thickBot="1">
      <c r="A47" s="28" t="s">
        <v>61</v>
      </c>
      <c r="B47" s="28"/>
      <c r="C47" s="28">
        <v>10960</v>
      </c>
      <c r="D47" s="28" t="s">
        <v>34</v>
      </c>
      <c r="E47" s="28">
        <v>10</v>
      </c>
    </row>
    <row r="48" spans="1:5" ht="15.75" thickBot="1">
      <c r="A48" s="31"/>
      <c r="B48" s="31"/>
      <c r="C48" s="31">
        <v>10960</v>
      </c>
      <c r="D48" s="31"/>
      <c r="E48" s="31">
        <v>10</v>
      </c>
    </row>
    <row r="49" spans="1:5" s="32" customFormat="1" ht="15.75" thickBot="1">
      <c r="A49" s="28" t="s">
        <v>62</v>
      </c>
      <c r="B49" s="28"/>
      <c r="C49" s="28">
        <v>13064.64</v>
      </c>
      <c r="D49" s="28" t="s">
        <v>31</v>
      </c>
      <c r="E49" s="28">
        <v>16330.8</v>
      </c>
    </row>
    <row r="50" spans="1:5" ht="15.75" thickBot="1">
      <c r="A50" s="31"/>
      <c r="B50" s="31"/>
      <c r="C50" s="31">
        <v>13064.64</v>
      </c>
      <c r="D50" s="31"/>
      <c r="E50" s="31">
        <v>16330.8</v>
      </c>
    </row>
    <row r="51" spans="1:5" s="32" customFormat="1" ht="15.75" thickBot="1">
      <c r="A51" s="28" t="s">
        <v>63</v>
      </c>
      <c r="B51" s="28"/>
      <c r="C51" s="28">
        <v>14697.72</v>
      </c>
      <c r="D51" s="28" t="s">
        <v>31</v>
      </c>
      <c r="E51" s="28">
        <v>16330.8</v>
      </c>
    </row>
    <row r="52" spans="1:5" ht="15.75" thickBot="1">
      <c r="A52" s="31"/>
      <c r="B52" s="31"/>
      <c r="C52" s="31">
        <v>14697.72</v>
      </c>
      <c r="D52" s="31"/>
      <c r="E52" s="31">
        <v>16330.8</v>
      </c>
    </row>
    <row r="53" spans="1:5" s="32" customFormat="1" ht="15.75" thickBot="1">
      <c r="A53" s="28" t="s">
        <v>64</v>
      </c>
      <c r="B53" s="28"/>
      <c r="C53" s="28">
        <v>3756.08</v>
      </c>
      <c r="D53" s="28" t="s">
        <v>31</v>
      </c>
      <c r="E53" s="28">
        <v>16330.8</v>
      </c>
    </row>
    <row r="54" spans="1:5" ht="15.75" thickBot="1">
      <c r="A54" s="31"/>
      <c r="B54" s="31"/>
      <c r="C54" s="31">
        <v>3756.08</v>
      </c>
      <c r="D54" s="31"/>
      <c r="E54" s="31">
        <v>16330.8</v>
      </c>
    </row>
    <row r="55" spans="1:5" s="32" customFormat="1" ht="15.75" thickBot="1">
      <c r="A55" s="28" t="s">
        <v>65</v>
      </c>
      <c r="B55" s="28"/>
      <c r="C55" s="28">
        <v>3429.47</v>
      </c>
      <c r="D55" s="28" t="s">
        <v>31</v>
      </c>
      <c r="E55" s="28">
        <v>16330.8</v>
      </c>
    </row>
    <row r="56" spans="1:5" ht="15.75" thickBot="1">
      <c r="A56" s="31"/>
      <c r="B56" s="31"/>
      <c r="C56" s="31">
        <v>3429.47</v>
      </c>
      <c r="D56" s="31"/>
      <c r="E56" s="31">
        <v>16330.8</v>
      </c>
    </row>
    <row r="57" spans="1:5" s="32" customFormat="1" ht="15.75" thickBot="1">
      <c r="A57" s="28" t="s">
        <v>66</v>
      </c>
      <c r="B57" s="28"/>
      <c r="C57" s="28">
        <v>19907.27</v>
      </c>
      <c r="D57" s="28" t="s">
        <v>31</v>
      </c>
      <c r="E57" s="28">
        <v>12520.3</v>
      </c>
    </row>
    <row r="58" spans="1:5" ht="15.75" thickBot="1">
      <c r="A58" s="31"/>
      <c r="B58" s="31"/>
      <c r="C58" s="31">
        <v>19907.27</v>
      </c>
      <c r="D58" s="31"/>
      <c r="E58" s="31">
        <v>12520.3</v>
      </c>
    </row>
    <row r="59" spans="1:5" s="32" customFormat="1" ht="15.75" thickBot="1">
      <c r="A59" s="28" t="s">
        <v>67</v>
      </c>
      <c r="B59" s="28"/>
      <c r="C59" s="28">
        <v>21461.32</v>
      </c>
      <c r="D59" s="28" t="s">
        <v>31</v>
      </c>
      <c r="E59" s="28">
        <v>12928.5</v>
      </c>
    </row>
    <row r="60" spans="1:5" ht="15.75" thickBot="1">
      <c r="A60" s="31"/>
      <c r="B60" s="31"/>
      <c r="C60" s="31">
        <v>21461.32</v>
      </c>
      <c r="D60" s="31"/>
      <c r="E60" s="31">
        <v>12928.5</v>
      </c>
    </row>
    <row r="61" spans="1:5" s="32" customFormat="1" ht="15.75" thickBot="1">
      <c r="A61" s="28" t="s">
        <v>68</v>
      </c>
      <c r="B61" s="28"/>
      <c r="C61" s="28">
        <v>38010.04</v>
      </c>
      <c r="D61" s="28" t="s">
        <v>31</v>
      </c>
      <c r="E61" s="28">
        <v>15514.3</v>
      </c>
    </row>
    <row r="62" spans="1:5" ht="15.75" thickBot="1">
      <c r="A62" s="31"/>
      <c r="B62" s="31"/>
      <c r="C62" s="31">
        <v>38010.04</v>
      </c>
      <c r="D62" s="31"/>
      <c r="E62" s="31">
        <v>15514.3</v>
      </c>
    </row>
    <row r="63" spans="1:5" s="32" customFormat="1" ht="15.75" thickBot="1">
      <c r="A63" s="28" t="s">
        <v>69</v>
      </c>
      <c r="B63" s="28"/>
      <c r="C63" s="28">
        <v>40010.46</v>
      </c>
      <c r="D63" s="28" t="s">
        <v>31</v>
      </c>
      <c r="E63" s="28">
        <v>16330.8</v>
      </c>
    </row>
    <row r="64" spans="1:5" ht="15.75" thickBot="1">
      <c r="A64" s="31"/>
      <c r="B64" s="31"/>
      <c r="C64" s="31">
        <v>40010.46</v>
      </c>
      <c r="D64" s="31"/>
      <c r="E64" s="31">
        <v>16330.8</v>
      </c>
    </row>
    <row r="65" spans="1:5" s="32" customFormat="1" ht="15.75" thickBot="1">
      <c r="A65" s="28" t="s">
        <v>70</v>
      </c>
      <c r="B65" s="28"/>
      <c r="C65" s="28">
        <v>61403.81</v>
      </c>
      <c r="D65" s="28" t="s">
        <v>31</v>
      </c>
      <c r="E65" s="28">
        <v>16330.8</v>
      </c>
    </row>
    <row r="66" spans="1:5" ht="15.75" thickBot="1">
      <c r="A66" s="31"/>
      <c r="B66" s="31"/>
      <c r="C66" s="31">
        <v>61403.81</v>
      </c>
      <c r="D66" s="31"/>
      <c r="E66" s="31">
        <v>16330.8</v>
      </c>
    </row>
    <row r="67" spans="1:5" s="32" customFormat="1" ht="15.75" thickBot="1">
      <c r="A67" s="28" t="s">
        <v>71</v>
      </c>
      <c r="B67" s="28"/>
      <c r="C67" s="28">
        <v>64506.66</v>
      </c>
      <c r="D67" s="28" t="s">
        <v>31</v>
      </c>
      <c r="E67" s="28">
        <v>16330.8</v>
      </c>
    </row>
    <row r="68" spans="1:5" ht="15.75" thickBot="1">
      <c r="A68" s="31"/>
      <c r="B68" s="31"/>
      <c r="C68" s="31">
        <v>64506.66</v>
      </c>
      <c r="D68" s="31"/>
      <c r="E68" s="31">
        <v>16330.8</v>
      </c>
    </row>
    <row r="69" spans="1:5" s="32" customFormat="1" ht="15.75" thickBot="1">
      <c r="A69" s="28" t="s">
        <v>72</v>
      </c>
      <c r="B69" s="28"/>
      <c r="C69" s="28">
        <v>1000.36</v>
      </c>
      <c r="D69" s="28" t="s">
        <v>48</v>
      </c>
      <c r="E69" s="28">
        <v>4</v>
      </c>
    </row>
    <row r="70" spans="1:5" ht="15.75" thickBot="1">
      <c r="A70" s="31"/>
      <c r="B70" s="31"/>
      <c r="C70" s="31">
        <v>1000.36</v>
      </c>
      <c r="D70" s="31"/>
      <c r="E70" s="31">
        <v>4</v>
      </c>
    </row>
    <row r="71" spans="1:5" s="32" customFormat="1" ht="15.75" thickBot="1">
      <c r="A71" s="28" t="s">
        <v>73</v>
      </c>
      <c r="B71" s="28"/>
      <c r="C71" s="28">
        <v>1032.8499999999999</v>
      </c>
      <c r="D71" s="28" t="s">
        <v>48</v>
      </c>
      <c r="E71" s="28">
        <v>1</v>
      </c>
    </row>
    <row r="72" spans="1:5" ht="15.75" thickBot="1">
      <c r="A72" s="31"/>
      <c r="B72" s="31"/>
      <c r="C72" s="31">
        <v>1032.8499999999999</v>
      </c>
      <c r="D72" s="31"/>
      <c r="E72" s="31">
        <v>1</v>
      </c>
    </row>
    <row r="73" spans="1:5" s="32" customFormat="1" ht="15.75" thickBot="1">
      <c r="A73" s="28" t="s">
        <v>74</v>
      </c>
      <c r="B73" s="28"/>
      <c r="C73" s="28">
        <v>957.67</v>
      </c>
      <c r="D73" s="28" t="s">
        <v>31</v>
      </c>
      <c r="E73" s="28">
        <v>7</v>
      </c>
    </row>
    <row r="74" spans="1:5" ht="15.75" thickBot="1">
      <c r="A74" s="31"/>
      <c r="B74" s="31"/>
      <c r="C74" s="31">
        <v>957.67</v>
      </c>
      <c r="D74" s="31"/>
      <c r="E74" s="31">
        <v>7</v>
      </c>
    </row>
    <row r="75" spans="1:5" s="32" customFormat="1" ht="15.75" thickBot="1">
      <c r="A75" s="28" t="s">
        <v>75</v>
      </c>
      <c r="B75" s="28"/>
      <c r="C75" s="28">
        <v>1306.46</v>
      </c>
      <c r="D75" s="28" t="s">
        <v>31</v>
      </c>
      <c r="E75" s="28">
        <v>16330.8</v>
      </c>
    </row>
    <row r="76" spans="1:5" ht="15.75" thickBot="1">
      <c r="A76" s="31"/>
      <c r="B76" s="31"/>
      <c r="C76" s="31">
        <v>1306.46</v>
      </c>
      <c r="D76" s="31"/>
      <c r="E76" s="31">
        <v>16330.8</v>
      </c>
    </row>
    <row r="77" spans="1:5" s="32" customFormat="1" ht="15.75" thickBot="1">
      <c r="A77" s="28" t="s">
        <v>76</v>
      </c>
      <c r="B77" s="28"/>
      <c r="C77" s="28">
        <v>1469.77</v>
      </c>
      <c r="D77" s="28" t="s">
        <v>31</v>
      </c>
      <c r="E77" s="28">
        <v>16330.8</v>
      </c>
    </row>
    <row r="78" spans="1:5" ht="15.75" thickBot="1">
      <c r="A78" s="31"/>
      <c r="B78" s="31"/>
      <c r="C78" s="31">
        <v>1469.77</v>
      </c>
      <c r="D78" s="31"/>
      <c r="E78" s="31">
        <v>16330.8</v>
      </c>
    </row>
    <row r="79" spans="1:5" s="32" customFormat="1" ht="15.75" thickBot="1">
      <c r="A79" s="28" t="s">
        <v>77</v>
      </c>
      <c r="B79" s="28"/>
      <c r="C79" s="28">
        <v>1444.65</v>
      </c>
      <c r="D79" s="28" t="s">
        <v>48</v>
      </c>
      <c r="E79" s="28">
        <v>1</v>
      </c>
    </row>
    <row r="80" spans="1:5" s="32" customFormat="1" ht="15.75" thickBot="1">
      <c r="A80" s="28" t="s">
        <v>77</v>
      </c>
      <c r="B80" s="28"/>
      <c r="C80" s="28">
        <v>4477.0200000000004</v>
      </c>
      <c r="D80" s="28" t="s">
        <v>48</v>
      </c>
      <c r="E80" s="28">
        <v>3</v>
      </c>
    </row>
    <row r="81" spans="1:5" ht="15.75" thickBot="1">
      <c r="A81" s="31"/>
      <c r="B81" s="31"/>
      <c r="C81" s="31">
        <v>5921.67</v>
      </c>
      <c r="D81" s="31"/>
      <c r="E81" s="31">
        <v>4</v>
      </c>
    </row>
    <row r="82" spans="1:5" s="32" customFormat="1" ht="15.75" thickBot="1">
      <c r="A82" s="28" t="s">
        <v>78</v>
      </c>
      <c r="B82" s="28"/>
      <c r="C82" s="28">
        <v>6205.7</v>
      </c>
      <c r="D82" s="28" t="s">
        <v>31</v>
      </c>
      <c r="E82" s="28">
        <v>16330.8</v>
      </c>
    </row>
    <row r="83" spans="1:5" ht="15.75" thickBot="1">
      <c r="A83" s="31"/>
      <c r="B83" s="31"/>
      <c r="C83" s="31">
        <v>6205.7</v>
      </c>
      <c r="D83" s="31"/>
      <c r="E83" s="31">
        <v>16330.8</v>
      </c>
    </row>
    <row r="84" spans="1:5" s="32" customFormat="1" ht="15.75" thickBot="1">
      <c r="A84" s="28" t="s">
        <v>78</v>
      </c>
      <c r="B84" s="28"/>
      <c r="C84" s="28">
        <v>6205.7</v>
      </c>
      <c r="D84" s="28" t="s">
        <v>31</v>
      </c>
      <c r="E84" s="28">
        <v>16330.8</v>
      </c>
    </row>
    <row r="85" spans="1:5" ht="15.75" thickBot="1">
      <c r="A85" s="31"/>
      <c r="B85" s="31"/>
      <c r="C85" s="31">
        <v>6205.7</v>
      </c>
      <c r="D85" s="31"/>
      <c r="E85" s="31">
        <v>16330.8</v>
      </c>
    </row>
    <row r="86" spans="1:5" s="32" customFormat="1" ht="15.75" thickBot="1">
      <c r="A86" s="28" t="s">
        <v>35</v>
      </c>
      <c r="B86" s="28"/>
      <c r="C86" s="28">
        <v>260.79000000000002</v>
      </c>
      <c r="D86" s="28" t="s">
        <v>48</v>
      </c>
      <c r="E86" s="28">
        <v>3</v>
      </c>
    </row>
    <row r="87" spans="1:5" ht="15.75" thickBot="1">
      <c r="A87" s="31"/>
      <c r="B87" s="31"/>
      <c r="C87" s="31">
        <v>260.79000000000002</v>
      </c>
      <c r="D87" s="31"/>
      <c r="E87" s="31">
        <v>3</v>
      </c>
    </row>
    <row r="88" spans="1:5" s="32" customFormat="1" ht="15.75" thickBot="1">
      <c r="A88" s="28" t="s">
        <v>79</v>
      </c>
      <c r="B88" s="28"/>
      <c r="C88" s="28">
        <v>432.54</v>
      </c>
      <c r="D88" s="28" t="s">
        <v>80</v>
      </c>
      <c r="E88" s="28">
        <v>1</v>
      </c>
    </row>
    <row r="89" spans="1:5" ht="15.75" thickBot="1">
      <c r="A89" s="31"/>
      <c r="B89" s="31"/>
      <c r="C89" s="31">
        <v>432.54</v>
      </c>
      <c r="D89" s="31"/>
      <c r="E89" s="31">
        <v>1</v>
      </c>
    </row>
    <row r="90" spans="1:5" s="32" customFormat="1" ht="15.75" thickBot="1">
      <c r="A90" s="28" t="s">
        <v>81</v>
      </c>
      <c r="B90" s="28"/>
      <c r="C90" s="28">
        <v>85167</v>
      </c>
      <c r="D90" s="28" t="s">
        <v>48</v>
      </c>
      <c r="E90" s="28">
        <v>1</v>
      </c>
    </row>
    <row r="91" spans="1:5" ht="15.75" thickBot="1">
      <c r="A91" s="31"/>
      <c r="B91" s="31"/>
      <c r="C91" s="31">
        <v>85167</v>
      </c>
      <c r="D91" s="31"/>
      <c r="E91" s="31">
        <v>1</v>
      </c>
    </row>
    <row r="92" spans="1:5" s="32" customFormat="1" ht="15.75" thickBot="1">
      <c r="A92" s="28" t="s">
        <v>82</v>
      </c>
      <c r="B92" s="28"/>
      <c r="C92" s="28">
        <v>48074.400000000001</v>
      </c>
      <c r="D92" s="28" t="s">
        <v>31</v>
      </c>
      <c r="E92" s="28">
        <v>90</v>
      </c>
    </row>
    <row r="93" spans="1:5" ht="15.75" thickBot="1">
      <c r="A93" s="31"/>
      <c r="B93" s="31"/>
      <c r="C93" s="31">
        <v>48074.400000000001</v>
      </c>
      <c r="D93" s="31"/>
      <c r="E93" s="31">
        <v>90</v>
      </c>
    </row>
    <row r="94" spans="1:5" ht="15.75" thickBot="1">
      <c r="A94" s="31"/>
      <c r="B94" s="31"/>
      <c r="C94" s="31">
        <v>583048.83000000007</v>
      </c>
      <c r="D94" s="31"/>
      <c r="E94" s="31">
        <v>262957.61999999994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2019-01-30T01:27:37Z</cp:lastPrinted>
  <dcterms:created xsi:type="dcterms:W3CDTF">2016-03-18T02:51:51Z</dcterms:created>
  <dcterms:modified xsi:type="dcterms:W3CDTF">2020-02-27T02:19:57Z</dcterms:modified>
</cp:coreProperties>
</file>