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атарейный мкр, д. 4" sheetId="5" r:id="rId1"/>
    <sheet name="Работы 2019" sheetId="6" r:id="rId2"/>
    <sheet name="Справка" sheetId="7" r:id="rId3"/>
  </sheets>
  <definedNames>
    <definedName name="_xlnm._FilterDatabase" localSheetId="1" hidden="1">'Работы 2019'!$A$3:$E$41</definedName>
    <definedName name="_xlnm.Print_Area" localSheetId="0">'Батарейный мкр, д. 4'!$A$1:$D$69</definedName>
  </definedNames>
  <calcPr calcId="144525" calcMode="manual"/>
</workbook>
</file>

<file path=xl/calcChain.xml><?xml version="1.0" encoding="utf-8"?>
<calcChain xmlns="http://schemas.openxmlformats.org/spreadsheetml/2006/main">
  <c r="B8" i="5" l="1"/>
  <c r="B57" i="5" l="1"/>
  <c r="B50" i="5"/>
  <c r="B29" i="5"/>
  <c r="B19" i="5"/>
  <c r="B65" i="5" l="1"/>
  <c r="B64" i="5" s="1"/>
  <c r="B53" i="5"/>
  <c r="B36" i="5"/>
  <c r="B22" i="5"/>
  <c r="B16" i="5"/>
  <c r="B13" i="5"/>
  <c r="B10" i="5"/>
  <c r="B9" i="5"/>
  <c r="B11" i="5" l="1"/>
  <c r="B66" i="5"/>
  <c r="B67" i="5" s="1"/>
  <c r="B68" i="5" s="1"/>
  <c r="B69" i="5" s="1"/>
  <c r="H66" i="5" l="1"/>
</calcChain>
</file>

<file path=xl/sharedStrings.xml><?xml version="1.0" encoding="utf-8"?>
<sst xmlns="http://schemas.openxmlformats.org/spreadsheetml/2006/main" count="282" uniqueCount="120">
  <si>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</si>
  <si>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</si>
  <si>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</si>
  <si>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</si>
  <si>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</si>
  <si>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</si>
  <si>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</si>
  <si>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</si>
  <si>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</si>
  <si>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</si>
  <si>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</si>
  <si>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</si>
  <si>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</si>
  <si>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</si>
  <si>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</si>
  <si>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</si>
  <si>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</si>
  <si>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</si>
  <si>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</si>
  <si>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</si>
  <si>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Очистка канализационной сети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</si>
  <si>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</si>
  <si>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</si>
  <si>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</si>
  <si>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</si>
  <si>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</si>
  <si>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</si>
  <si>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</si>
  <si>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</si>
  <si>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</si>
  <si>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Проливка горок водой</t>
  </si>
  <si>
    <t xml:space="preserve">Годовая фактическая стоимость работ (услуг) </t>
  </si>
  <si>
    <t>Адрес: Батарейный мкр., д. 4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</si>
  <si>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</si>
  <si>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</si>
  <si>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</si>
  <si>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</si>
  <si>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</si>
  <si>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БАТАРЕЙНЫЙ мкр д.4                                           </t>
  </si>
  <si>
    <t>Доходы по дому:</t>
  </si>
  <si>
    <t>Расходы по снятию показаний с ИПУ по электроэнергии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</si>
  <si>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</si>
  <si>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</si>
  <si>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</si>
  <si>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</si>
  <si>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</si>
  <si>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Масляная окраска с последующей теплоизоляцией (изосиб) тепло</t>
  </si>
  <si>
    <t>узел</t>
  </si>
  <si>
    <t>Организация мест накоп.ртуть сод-х ламп 3,4 кв. 2019г. К=0,6</t>
  </si>
  <si>
    <t>Освещение теплового узла</t>
  </si>
  <si>
    <t>шт.</t>
  </si>
  <si>
    <t>Проливка швов битумом</t>
  </si>
  <si>
    <t>Ремонт межпанельных швов монтажной пеной с использованием ав</t>
  </si>
  <si>
    <t>Смена вентиля до 20 мм</t>
  </si>
  <si>
    <t>Смена труб ГВС и ХВС д.32</t>
  </si>
  <si>
    <t>Смена труб из водогазопроводных труб д.20 с производством св</t>
  </si>
  <si>
    <t>Смена труб канализации д.50</t>
  </si>
  <si>
    <t>Содержание ДРС 1,2 кв.2019 г. к=0,8</t>
  </si>
  <si>
    <t>Содержание ДРС 3,4 кв. 2019 г. коэф. 0,8</t>
  </si>
  <si>
    <t>Сплошное наклеивание кровельного покрытия с ремонтом воронки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</si>
  <si>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</si>
  <si>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</si>
  <si>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</si>
  <si>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</si>
  <si>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</si>
  <si>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</si>
  <si>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качели балансир</t>
  </si>
  <si>
    <t>Установка скамеек в деревянном исполнении</t>
  </si>
  <si>
    <t>Устранение свищей хомутами</t>
  </si>
  <si>
    <t>Утепление вентпродухов изовером и монтажной пеной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</si>
  <si>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</si>
  <si>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</si>
  <si>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</si>
  <si>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</si>
  <si>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осмотр подвала</t>
  </si>
  <si>
    <t>раз</t>
  </si>
  <si>
    <t>ремонт помещений перед входами в кв.4,5этажей 2под.</t>
  </si>
  <si>
    <t>подъезд</t>
  </si>
  <si>
    <t>сброс воздуха со стояков отопления</t>
  </si>
  <si>
    <t>раб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</si>
  <si>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</si>
  <si>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</si>
  <si>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</si>
  <si>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</si>
  <si>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</si>
  <si>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</si>
  <si>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</si>
  <si>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</si>
  <si>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</si>
  <si>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</si>
  <si>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</si>
  <si>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</si>
  <si>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БАТАРЕЙНЫЙ мкр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</si>
  <si>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</si>
  <si>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</si>
  <si>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</si>
  <si>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</si>
  <si>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</si>
  <si>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</si>
  <si>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</si>
  <si>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</si>
  <si>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</si>
  <si>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</si>
  <si>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</si>
  <si>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</si>
  <si>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</si>
  <si>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</si>
  <si>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</si>
  <si>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</si>
  <si>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</si>
  <si>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</si>
  <si>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 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</si>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</sst>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2" xfId="1" applyFont="1" applyFill="1" applyBorder="1" applyAlignment="1">
      <alignment horizontal="left" vertical="center"/>
    </xf>
    <xf numFmtId="164" fontId="4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3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3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164" fontId="2" fillId="0" borderId="2" xfId="3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9"/>
  <sheetViews>
    <sheetView tabSelected="1" workbookViewId="0">
      <pane ySplit="3" topLeftCell="A4" activePane="bottomLeft" state="frozen"/>
      <selection pane="bottomLeft" activeCell="K15" sqref="K15"/>
    </sheetView>
  </sheetViews>
  <sheetFormatPr defaultRowHeight="15" x14ac:dyDescent="0.25"/>
  <cols>
    <col min="1" max="1" width="74" style="5" customWidth="1"/>
    <col min="2" max="2" width="19.28515625" style="2" customWidth="1"/>
    <col min="3" max="3" width="12.140625" style="3" customWidth="1"/>
    <col min="4" max="4" width="14.42578125" style="2" customWidth="1"/>
    <col min="5" max="5" width="0" style="1" hidden="1" customWidth="1"/>
    <col min="6" max="7" width="9.140625" style="1"/>
    <col min="8" max="8" width="10" style="1" customWidth="1"/>
    <col min="9" max="16384" width="9.140625" style="1"/>
  </cols>
  <sheetData>
    <row r="1" spans="1:4" s="6" customFormat="1" ht="42.75" customHeight="1" x14ac:dyDescent="0.25">
      <c r="A1" s="55" t="s">
        <v>7</v>
      </c>
      <c r="B1" s="55"/>
      <c r="C1" s="55"/>
      <c r="D1" s="55"/>
    </row>
    <row r="2" spans="1:4" s="6" customFormat="1" ht="15.75" x14ac:dyDescent="0.25">
      <c r="A2" s="23" t="s">
        <v>32</v>
      </c>
      <c r="B2" s="56" t="s">
        <v>107</v>
      </c>
      <c r="C2" s="56"/>
      <c r="D2" s="56"/>
    </row>
    <row r="3" spans="1:4" ht="57" x14ac:dyDescent="0.25">
      <c r="A3" s="7" t="s">
        <v>2</v>
      </c>
      <c r="B3" s="8" t="s">
        <v>31</v>
      </c>
      <c r="C3" s="9" t="s">
        <v>0</v>
      </c>
      <c r="D3" s="8" t="s">
        <v>1</v>
      </c>
    </row>
    <row r="4" spans="1:4" x14ac:dyDescent="0.25">
      <c r="A4" s="11" t="s">
        <v>108</v>
      </c>
      <c r="B4" s="25">
        <v>48759.231000000029</v>
      </c>
      <c r="C4" s="54" t="s">
        <v>119</v>
      </c>
      <c r="D4" s="10"/>
    </row>
    <row r="5" spans="1:4" x14ac:dyDescent="0.25">
      <c r="A5" s="57" t="s">
        <v>39</v>
      </c>
      <c r="B5" s="57"/>
      <c r="C5" s="57"/>
      <c r="D5" s="57"/>
    </row>
    <row r="6" spans="1:4" x14ac:dyDescent="0.25">
      <c r="A6" s="11" t="s">
        <v>109</v>
      </c>
      <c r="B6" s="25">
        <v>1055249.7</v>
      </c>
      <c r="C6" s="54" t="s">
        <v>119</v>
      </c>
      <c r="D6" s="10"/>
    </row>
    <row r="7" spans="1:4" x14ac:dyDescent="0.25">
      <c r="A7" s="11" t="s">
        <v>110</v>
      </c>
      <c r="B7" s="25">
        <v>1035864.66</v>
      </c>
      <c r="C7" s="54" t="s">
        <v>119</v>
      </c>
      <c r="D7" s="10"/>
    </row>
    <row r="8" spans="1:4" x14ac:dyDescent="0.25">
      <c r="A8" s="11" t="s">
        <v>111</v>
      </c>
      <c r="B8" s="25">
        <f>B7-B6</f>
        <v>-19385.039999999921</v>
      </c>
      <c r="C8" s="54" t="s">
        <v>119</v>
      </c>
      <c r="D8" s="10"/>
    </row>
    <row r="9" spans="1:4" x14ac:dyDescent="0.25">
      <c r="A9" s="12" t="s">
        <v>8</v>
      </c>
      <c r="B9" s="25">
        <f>B10</f>
        <v>10157.76</v>
      </c>
      <c r="C9" s="54" t="s">
        <v>119</v>
      </c>
      <c r="D9" s="10"/>
    </row>
    <row r="10" spans="1:4" x14ac:dyDescent="0.25">
      <c r="A10" s="12" t="s">
        <v>9</v>
      </c>
      <c r="B10" s="26">
        <f>450*12+396.48*12</f>
        <v>10157.76</v>
      </c>
      <c r="C10" s="14" t="s">
        <v>119</v>
      </c>
      <c r="D10" s="10"/>
    </row>
    <row r="11" spans="1:4" x14ac:dyDescent="0.25">
      <c r="A11" s="13" t="s">
        <v>112</v>
      </c>
      <c r="B11" s="27">
        <f>B6+B9</f>
        <v>1065407.46</v>
      </c>
      <c r="C11" s="54" t="s">
        <v>119</v>
      </c>
      <c r="D11" s="15"/>
    </row>
    <row r="12" spans="1:4" x14ac:dyDescent="0.25">
      <c r="A12" s="58" t="s">
        <v>10</v>
      </c>
      <c r="B12" s="58"/>
      <c r="C12" s="58"/>
      <c r="D12" s="58"/>
    </row>
    <row r="13" spans="1:4" x14ac:dyDescent="0.25">
      <c r="A13" s="16" t="s">
        <v>11</v>
      </c>
      <c r="B13" s="28">
        <f>B14+B15</f>
        <v>165946.35999999999</v>
      </c>
      <c r="C13" s="54" t="s">
        <v>119</v>
      </c>
      <c r="D13" s="15"/>
    </row>
    <row r="14" spans="1:4" s="18" customFormat="1" x14ac:dyDescent="0.25">
      <c r="A14" s="24" t="s">
        <v>64</v>
      </c>
      <c r="B14" s="29">
        <v>80924.98</v>
      </c>
      <c r="C14" s="31" t="s">
        <v>4</v>
      </c>
      <c r="D14" s="24">
        <v>21522.6</v>
      </c>
    </row>
    <row r="15" spans="1:4" s="18" customFormat="1" x14ac:dyDescent="0.25">
      <c r="A15" s="24" t="s">
        <v>65</v>
      </c>
      <c r="B15" s="29">
        <v>85021.38</v>
      </c>
      <c r="C15" s="31" t="s">
        <v>4</v>
      </c>
      <c r="D15" s="24">
        <v>21524.400000000001</v>
      </c>
    </row>
    <row r="16" spans="1:4" ht="28.5" x14ac:dyDescent="0.25">
      <c r="A16" s="16" t="s">
        <v>12</v>
      </c>
      <c r="B16" s="28">
        <f>B18+B17</f>
        <v>63294.3</v>
      </c>
      <c r="C16" s="54" t="s">
        <v>119</v>
      </c>
      <c r="D16" s="15"/>
    </row>
    <row r="17" spans="1:4" s="18" customFormat="1" x14ac:dyDescent="0.25">
      <c r="A17" s="24" t="s">
        <v>60</v>
      </c>
      <c r="B17" s="29">
        <v>30541.360000000001</v>
      </c>
      <c r="C17" s="31" t="s">
        <v>4</v>
      </c>
      <c r="D17" s="24">
        <v>19208.400000000001</v>
      </c>
    </row>
    <row r="18" spans="1:4" s="18" customFormat="1" x14ac:dyDescent="0.25">
      <c r="A18" s="24" t="s">
        <v>61</v>
      </c>
      <c r="B18" s="29">
        <v>32752.94</v>
      </c>
      <c r="C18" s="31" t="s">
        <v>4</v>
      </c>
      <c r="D18" s="24">
        <v>19730.7</v>
      </c>
    </row>
    <row r="19" spans="1:4" x14ac:dyDescent="0.25">
      <c r="A19" s="16" t="s">
        <v>13</v>
      </c>
      <c r="B19" s="28">
        <f>B20+B21</f>
        <v>90207.91</v>
      </c>
      <c r="C19" s="54" t="s">
        <v>119</v>
      </c>
      <c r="D19" s="32"/>
    </row>
    <row r="20" spans="1:4" s="18" customFormat="1" x14ac:dyDescent="0.25">
      <c r="A20" s="24" t="s">
        <v>42</v>
      </c>
      <c r="B20" s="29">
        <v>45395.29</v>
      </c>
      <c r="C20" s="31" t="s">
        <v>14</v>
      </c>
      <c r="D20" s="24">
        <v>857</v>
      </c>
    </row>
    <row r="21" spans="1:4" s="18" customFormat="1" x14ac:dyDescent="0.25">
      <c r="A21" s="24" t="s">
        <v>43</v>
      </c>
      <c r="B21" s="29">
        <v>44812.62</v>
      </c>
      <c r="C21" s="31" t="s">
        <v>14</v>
      </c>
      <c r="D21" s="24">
        <v>846</v>
      </c>
    </row>
    <row r="22" spans="1:4" ht="28.5" x14ac:dyDescent="0.25">
      <c r="A22" s="16" t="s">
        <v>15</v>
      </c>
      <c r="B22" s="28">
        <f>SUM(B23:B28)</f>
        <v>23891.1</v>
      </c>
      <c r="C22" s="54" t="s">
        <v>119</v>
      </c>
      <c r="D22" s="15"/>
    </row>
    <row r="23" spans="1:4" s="18" customFormat="1" x14ac:dyDescent="0.25">
      <c r="A23" s="24" t="s">
        <v>44</v>
      </c>
      <c r="B23" s="29">
        <v>1937.03</v>
      </c>
      <c r="C23" s="31" t="s">
        <v>4</v>
      </c>
      <c r="D23" s="24">
        <v>21522.6</v>
      </c>
    </row>
    <row r="24" spans="1:4" s="18" customFormat="1" x14ac:dyDescent="0.25">
      <c r="A24" s="24" t="s">
        <v>45</v>
      </c>
      <c r="B24" s="29">
        <v>1937.2</v>
      </c>
      <c r="C24" s="31" t="s">
        <v>4</v>
      </c>
      <c r="D24" s="24">
        <v>21524.400000000001</v>
      </c>
    </row>
    <row r="25" spans="1:4" s="18" customFormat="1" x14ac:dyDescent="0.25">
      <c r="A25" s="24" t="s">
        <v>70</v>
      </c>
      <c r="B25" s="29">
        <v>1721.81</v>
      </c>
      <c r="C25" s="31" t="s">
        <v>4</v>
      </c>
      <c r="D25" s="24">
        <v>21522.6</v>
      </c>
    </row>
    <row r="26" spans="1:4" s="18" customFormat="1" x14ac:dyDescent="0.25">
      <c r="A26" s="24" t="s">
        <v>71</v>
      </c>
      <c r="B26" s="29">
        <v>1937.2</v>
      </c>
      <c r="C26" s="31" t="s">
        <v>4</v>
      </c>
      <c r="D26" s="24">
        <v>21524.400000000001</v>
      </c>
    </row>
    <row r="27" spans="1:4" s="18" customFormat="1" x14ac:dyDescent="0.25">
      <c r="A27" s="24" t="s">
        <v>117</v>
      </c>
      <c r="B27" s="29">
        <v>8178.59</v>
      </c>
      <c r="C27" s="31" t="s">
        <v>4</v>
      </c>
      <c r="D27" s="24">
        <v>21522.6</v>
      </c>
    </row>
    <row r="28" spans="1:4" s="18" customFormat="1" x14ac:dyDescent="0.25">
      <c r="A28" s="24" t="s">
        <v>118</v>
      </c>
      <c r="B28" s="29">
        <v>8179.27</v>
      </c>
      <c r="C28" s="31" t="s">
        <v>4</v>
      </c>
      <c r="D28" s="24">
        <v>21524.400000000001</v>
      </c>
    </row>
    <row r="29" spans="1:4" ht="42.75" x14ac:dyDescent="0.25">
      <c r="A29" s="16" t="s">
        <v>16</v>
      </c>
      <c r="B29" s="28">
        <f>SUM(B30:B35)</f>
        <v>284276.49</v>
      </c>
      <c r="C29" s="54" t="s">
        <v>119</v>
      </c>
      <c r="D29" s="20"/>
    </row>
    <row r="30" spans="1:4" s="18" customFormat="1" x14ac:dyDescent="0.25">
      <c r="A30" s="24" t="s">
        <v>46</v>
      </c>
      <c r="B30" s="29">
        <v>9745.5</v>
      </c>
      <c r="C30" s="31" t="s">
        <v>47</v>
      </c>
      <c r="D30" s="24">
        <v>1</v>
      </c>
    </row>
    <row r="31" spans="1:4" s="18" customFormat="1" x14ac:dyDescent="0.25">
      <c r="A31" s="24" t="s">
        <v>49</v>
      </c>
      <c r="B31" s="29">
        <v>1614.39</v>
      </c>
      <c r="C31" s="31" t="s">
        <v>47</v>
      </c>
      <c r="D31" s="24">
        <v>1</v>
      </c>
    </row>
    <row r="32" spans="1:4" s="18" customFormat="1" x14ac:dyDescent="0.25">
      <c r="A32" s="24" t="s">
        <v>51</v>
      </c>
      <c r="B32" s="29">
        <v>6405.6</v>
      </c>
      <c r="C32" s="31" t="s">
        <v>5</v>
      </c>
      <c r="D32" s="24">
        <v>80</v>
      </c>
    </row>
    <row r="33" spans="1:5" s="18" customFormat="1" x14ac:dyDescent="0.25">
      <c r="A33" s="24" t="s">
        <v>52</v>
      </c>
      <c r="B33" s="29">
        <v>48720</v>
      </c>
      <c r="C33" s="31" t="s">
        <v>5</v>
      </c>
      <c r="D33" s="24">
        <v>30</v>
      </c>
    </row>
    <row r="34" spans="1:5" s="18" customFormat="1" x14ac:dyDescent="0.25">
      <c r="A34" s="24" t="s">
        <v>59</v>
      </c>
      <c r="B34" s="29">
        <v>186018</v>
      </c>
      <c r="C34" s="31" t="s">
        <v>4</v>
      </c>
      <c r="D34" s="24">
        <v>860</v>
      </c>
    </row>
    <row r="35" spans="1:5" s="18" customFormat="1" x14ac:dyDescent="0.25">
      <c r="A35" s="24" t="s">
        <v>76</v>
      </c>
      <c r="B35" s="29">
        <v>31773</v>
      </c>
      <c r="C35" s="31" t="s">
        <v>77</v>
      </c>
      <c r="D35" s="24">
        <v>1</v>
      </c>
    </row>
    <row r="36" spans="1:5" ht="42.75" x14ac:dyDescent="0.25">
      <c r="A36" s="16" t="s">
        <v>17</v>
      </c>
      <c r="B36" s="28">
        <f>SUM(B37:B46)</f>
        <v>37082.379999999997</v>
      </c>
      <c r="C36" s="54" t="s">
        <v>119</v>
      </c>
      <c r="D36" s="15"/>
      <c r="E36" s="4" t="s">
        <v>3</v>
      </c>
    </row>
    <row r="37" spans="1:5" s="18" customFormat="1" x14ac:dyDescent="0.25">
      <c r="A37" s="24" t="s">
        <v>18</v>
      </c>
      <c r="B37" s="29">
        <v>6474.88</v>
      </c>
      <c r="C37" s="31" t="s">
        <v>19</v>
      </c>
      <c r="D37" s="24">
        <v>8</v>
      </c>
    </row>
    <row r="38" spans="1:5" s="18" customFormat="1" x14ac:dyDescent="0.25">
      <c r="A38" s="24" t="s">
        <v>20</v>
      </c>
      <c r="B38" s="29">
        <v>0</v>
      </c>
      <c r="C38" s="31" t="s">
        <v>5</v>
      </c>
      <c r="D38" s="24">
        <v>13</v>
      </c>
    </row>
    <row r="39" spans="1:5" s="18" customFormat="1" x14ac:dyDescent="0.25">
      <c r="A39" s="24" t="s">
        <v>20</v>
      </c>
      <c r="B39" s="29">
        <v>1672.32</v>
      </c>
      <c r="C39" s="31" t="s">
        <v>5</v>
      </c>
      <c r="D39" s="24">
        <v>12</v>
      </c>
    </row>
    <row r="40" spans="1:5" s="18" customFormat="1" x14ac:dyDescent="0.25">
      <c r="A40" s="24" t="s">
        <v>53</v>
      </c>
      <c r="B40" s="29">
        <v>3049.95</v>
      </c>
      <c r="C40" s="31" t="s">
        <v>50</v>
      </c>
      <c r="D40" s="24">
        <v>5</v>
      </c>
    </row>
    <row r="41" spans="1:5" s="18" customFormat="1" x14ac:dyDescent="0.25">
      <c r="A41" s="24" t="s">
        <v>54</v>
      </c>
      <c r="B41" s="29">
        <v>6016</v>
      </c>
      <c r="C41" s="31" t="s">
        <v>5</v>
      </c>
      <c r="D41" s="24">
        <v>4</v>
      </c>
    </row>
    <row r="42" spans="1:5" s="18" customFormat="1" x14ac:dyDescent="0.25">
      <c r="A42" s="24" t="s">
        <v>55</v>
      </c>
      <c r="B42" s="29">
        <v>372.63</v>
      </c>
      <c r="C42" s="31" t="s">
        <v>5</v>
      </c>
      <c r="D42" s="24">
        <v>0.4</v>
      </c>
    </row>
    <row r="43" spans="1:5" s="18" customFormat="1" x14ac:dyDescent="0.25">
      <c r="A43" s="24" t="s">
        <v>56</v>
      </c>
      <c r="B43" s="29">
        <v>16569</v>
      </c>
      <c r="C43" s="31" t="s">
        <v>5</v>
      </c>
      <c r="D43" s="24">
        <v>21</v>
      </c>
    </row>
    <row r="44" spans="1:5" s="18" customFormat="1" x14ac:dyDescent="0.25">
      <c r="A44" s="24" t="s">
        <v>68</v>
      </c>
      <c r="B44" s="29">
        <v>171.34</v>
      </c>
      <c r="C44" s="31" t="s">
        <v>50</v>
      </c>
      <c r="D44" s="24">
        <v>1</v>
      </c>
    </row>
    <row r="45" spans="1:5" s="18" customFormat="1" x14ac:dyDescent="0.25">
      <c r="A45" s="24" t="s">
        <v>74</v>
      </c>
      <c r="B45" s="29">
        <v>270.14</v>
      </c>
      <c r="C45" s="31" t="s">
        <v>75</v>
      </c>
      <c r="D45" s="24">
        <v>1</v>
      </c>
    </row>
    <row r="46" spans="1:5" s="18" customFormat="1" x14ac:dyDescent="0.25">
      <c r="A46" s="24" t="s">
        <v>78</v>
      </c>
      <c r="B46" s="29">
        <v>2486.12</v>
      </c>
      <c r="C46" s="31" t="s">
        <v>19</v>
      </c>
      <c r="D46" s="24">
        <v>4</v>
      </c>
    </row>
    <row r="47" spans="1:5" ht="28.5" x14ac:dyDescent="0.25">
      <c r="A47" s="16" t="s">
        <v>21</v>
      </c>
      <c r="B47" s="28">
        <v>0</v>
      </c>
      <c r="C47" s="54" t="s">
        <v>119</v>
      </c>
      <c r="D47" s="15"/>
    </row>
    <row r="48" spans="1:5" ht="28.5" x14ac:dyDescent="0.25">
      <c r="A48" s="16" t="s">
        <v>22</v>
      </c>
      <c r="B48" s="28">
        <v>0</v>
      </c>
      <c r="C48" s="54" t="s">
        <v>119</v>
      </c>
      <c r="D48" s="15"/>
    </row>
    <row r="49" spans="1:4" x14ac:dyDescent="0.25">
      <c r="A49" s="16" t="s">
        <v>23</v>
      </c>
      <c r="B49" s="28">
        <v>0</v>
      </c>
      <c r="C49" s="54" t="s">
        <v>119</v>
      </c>
      <c r="D49" s="15"/>
    </row>
    <row r="50" spans="1:4" ht="28.5" x14ac:dyDescent="0.25">
      <c r="A50" s="16" t="s">
        <v>24</v>
      </c>
      <c r="B50" s="28">
        <f>SUM(B51:B51)</f>
        <v>1624.55</v>
      </c>
      <c r="C50" s="54" t="s">
        <v>119</v>
      </c>
      <c r="D50" s="15"/>
    </row>
    <row r="51" spans="1:4" s="18" customFormat="1" x14ac:dyDescent="0.25">
      <c r="A51" s="24" t="s">
        <v>69</v>
      </c>
      <c r="B51" s="29">
        <v>1624.55</v>
      </c>
      <c r="C51" s="31" t="s">
        <v>50</v>
      </c>
      <c r="D51" s="24">
        <v>5</v>
      </c>
    </row>
    <row r="52" spans="1:4" ht="28.5" x14ac:dyDescent="0.25">
      <c r="A52" s="16" t="s">
        <v>25</v>
      </c>
      <c r="B52" s="28">
        <v>0</v>
      </c>
      <c r="C52" s="54" t="s">
        <v>119</v>
      </c>
      <c r="D52" s="15"/>
    </row>
    <row r="53" spans="1:4" ht="28.5" x14ac:dyDescent="0.25">
      <c r="A53" s="16" t="s">
        <v>26</v>
      </c>
      <c r="B53" s="28">
        <f>B54+B55</f>
        <v>36590.04</v>
      </c>
      <c r="C53" s="54" t="s">
        <v>119</v>
      </c>
      <c r="D53" s="15"/>
    </row>
    <row r="54" spans="1:4" s="18" customFormat="1" x14ac:dyDescent="0.25">
      <c r="A54" s="24" t="s">
        <v>57</v>
      </c>
      <c r="B54" s="29">
        <v>17218.080000000002</v>
      </c>
      <c r="C54" s="31" t="s">
        <v>4</v>
      </c>
      <c r="D54" s="24">
        <v>21522.6</v>
      </c>
    </row>
    <row r="55" spans="1:4" s="18" customFormat="1" x14ac:dyDescent="0.25">
      <c r="A55" s="24" t="s">
        <v>58</v>
      </c>
      <c r="B55" s="29">
        <v>19371.96</v>
      </c>
      <c r="C55" s="31" t="s">
        <v>4</v>
      </c>
      <c r="D55" s="24">
        <v>21524.400000000001</v>
      </c>
    </row>
    <row r="56" spans="1:4" ht="28.5" x14ac:dyDescent="0.25">
      <c r="A56" s="16" t="s">
        <v>27</v>
      </c>
      <c r="B56" s="28">
        <v>0</v>
      </c>
      <c r="C56" s="54" t="s">
        <v>119</v>
      </c>
      <c r="D56" s="15"/>
    </row>
    <row r="57" spans="1:4" ht="42.75" x14ac:dyDescent="0.25">
      <c r="A57" s="16" t="s">
        <v>28</v>
      </c>
      <c r="B57" s="28">
        <f>SUM(B58:B63)</f>
        <v>107025.93</v>
      </c>
      <c r="C57" s="54" t="s">
        <v>119</v>
      </c>
      <c r="D57" s="15"/>
    </row>
    <row r="58" spans="1:4" s="18" customFormat="1" x14ac:dyDescent="0.25">
      <c r="A58" s="24" t="s">
        <v>48</v>
      </c>
      <c r="B58" s="29">
        <v>169.02</v>
      </c>
      <c r="C58" s="31" t="s">
        <v>4</v>
      </c>
      <c r="D58" s="24">
        <v>9942.51</v>
      </c>
    </row>
    <row r="59" spans="1:4" s="18" customFormat="1" x14ac:dyDescent="0.25">
      <c r="A59" s="24" t="s">
        <v>30</v>
      </c>
      <c r="B59" s="29">
        <v>420.58</v>
      </c>
      <c r="C59" s="31" t="s">
        <v>50</v>
      </c>
      <c r="D59" s="24">
        <v>1</v>
      </c>
    </row>
    <row r="60" spans="1:4" s="18" customFormat="1" x14ac:dyDescent="0.25">
      <c r="A60" s="24" t="s">
        <v>62</v>
      </c>
      <c r="B60" s="29">
        <v>51852.01</v>
      </c>
      <c r="C60" s="31" t="s">
        <v>4</v>
      </c>
      <c r="D60" s="24">
        <v>21164.09</v>
      </c>
    </row>
    <row r="61" spans="1:4" s="18" customFormat="1" x14ac:dyDescent="0.25">
      <c r="A61" s="24" t="s">
        <v>63</v>
      </c>
      <c r="B61" s="29">
        <v>52734.78</v>
      </c>
      <c r="C61" s="31" t="s">
        <v>4</v>
      </c>
      <c r="D61" s="24">
        <v>21524.400000000001</v>
      </c>
    </row>
    <row r="62" spans="1:4" s="18" customFormat="1" x14ac:dyDescent="0.25">
      <c r="A62" s="24" t="s">
        <v>66</v>
      </c>
      <c r="B62" s="29">
        <v>636.12</v>
      </c>
      <c r="C62" s="31" t="s">
        <v>50</v>
      </c>
      <c r="D62" s="24">
        <v>1</v>
      </c>
    </row>
    <row r="63" spans="1:4" s="18" customFormat="1" x14ac:dyDescent="0.25">
      <c r="A63" s="24" t="s">
        <v>67</v>
      </c>
      <c r="B63" s="29">
        <v>1213.42</v>
      </c>
      <c r="C63" s="31" t="s">
        <v>50</v>
      </c>
      <c r="D63" s="24">
        <v>2</v>
      </c>
    </row>
    <row r="64" spans="1:4" x14ac:dyDescent="0.25">
      <c r="A64" s="16" t="s">
        <v>29</v>
      </c>
      <c r="B64" s="28">
        <f>B65</f>
        <v>3600</v>
      </c>
      <c r="C64" s="54" t="s">
        <v>119</v>
      </c>
      <c r="D64" s="15"/>
    </row>
    <row r="65" spans="1:8" ht="30" x14ac:dyDescent="0.25">
      <c r="A65" s="21" t="s">
        <v>40</v>
      </c>
      <c r="B65" s="30">
        <f>D65*5*12</f>
        <v>3600</v>
      </c>
      <c r="C65" s="22" t="s">
        <v>6</v>
      </c>
      <c r="D65" s="19">
        <v>60</v>
      </c>
    </row>
    <row r="66" spans="1:8" x14ac:dyDescent="0.25">
      <c r="A66" s="13" t="s">
        <v>113</v>
      </c>
      <c r="B66" s="28">
        <f>B13+B16+B19+B22+B29+B36+B47+B48+B49+B50+B52+B53+B56+B57</f>
        <v>809939.06</v>
      </c>
      <c r="C66" s="54" t="s">
        <v>119</v>
      </c>
      <c r="D66" s="15"/>
      <c r="H66" s="1" t="b">
        <f>B66='Работы 2019'!C41</f>
        <v>1</v>
      </c>
    </row>
    <row r="67" spans="1:8" x14ac:dyDescent="0.25">
      <c r="A67" s="13" t="s">
        <v>114</v>
      </c>
      <c r="B67" s="28">
        <f>B66*1.2+B64</f>
        <v>975526.87199999997</v>
      </c>
      <c r="C67" s="54" t="s">
        <v>119</v>
      </c>
      <c r="D67" s="15"/>
    </row>
    <row r="68" spans="1:8" x14ac:dyDescent="0.25">
      <c r="A68" s="13" t="s">
        <v>115</v>
      </c>
      <c r="B68" s="28">
        <f>B4+B6+B9-B67</f>
        <v>138639.8189999999</v>
      </c>
      <c r="C68" s="54" t="s">
        <v>119</v>
      </c>
      <c r="D68" s="15"/>
    </row>
    <row r="69" spans="1:8" ht="28.5" x14ac:dyDescent="0.25">
      <c r="A69" s="16" t="s">
        <v>116</v>
      </c>
      <c r="B69" s="28">
        <f>B68+B8</f>
        <v>119254.77899999998</v>
      </c>
      <c r="C69" s="54" t="s">
        <v>119</v>
      </c>
      <c r="D69" s="17"/>
    </row>
  </sheetData>
  <sheetProtection sheet="1" objects="1" scenarios="1" formatCells="0" formatColumns="0" formatRows="0" sort="0" autoFilter="0" pivotTables="0"/>
  <mergeCells count="4">
    <mergeCell ref="A1:D1"/>
    <mergeCell ref="B2:D2"/>
    <mergeCell ref="A5:D5"/>
    <mergeCell ref="A12:D12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workbookViewId="0">
      <pane ySplit="3" topLeftCell="A19" activePane="bottomLeft" state="frozen"/>
      <selection pane="bottomLeft" activeCell="H36" sqref="H36"/>
    </sheetView>
  </sheetViews>
  <sheetFormatPr defaultRowHeight="15" x14ac:dyDescent="0.25"/>
  <cols>
    <col min="1" max="1" width="9.7109375" style="34" customWidth="1"/>
    <col min="2" max="2" width="66" style="35" customWidth="1"/>
    <col min="3" max="3" width="12.85546875" style="36" customWidth="1"/>
    <col min="4" max="4" width="12.85546875" style="34" customWidth="1"/>
    <col min="5" max="5" width="12.85546875" customWidth="1"/>
  </cols>
  <sheetData>
    <row r="1" spans="1:5" x14ac:dyDescent="0.25">
      <c r="B1" s="35" t="s">
        <v>41</v>
      </c>
      <c r="E1" s="35"/>
    </row>
    <row r="2" spans="1:5" x14ac:dyDescent="0.25">
      <c r="B2" s="35" t="s">
        <v>38</v>
      </c>
      <c r="E2" s="35"/>
    </row>
    <row r="3" spans="1:5" ht="21" customHeight="1" x14ac:dyDescent="0.25">
      <c r="A3" s="37" t="s">
        <v>79</v>
      </c>
      <c r="B3" s="37" t="s">
        <v>37</v>
      </c>
      <c r="C3" s="38" t="s">
        <v>36</v>
      </c>
      <c r="D3" s="37" t="s">
        <v>35</v>
      </c>
      <c r="E3" s="37" t="s">
        <v>34</v>
      </c>
    </row>
    <row r="4" spans="1:5" x14ac:dyDescent="0.25">
      <c r="A4" s="31">
        <v>3</v>
      </c>
      <c r="B4" s="24" t="s">
        <v>42</v>
      </c>
      <c r="C4" s="33">
        <v>45395.29</v>
      </c>
      <c r="D4" s="31" t="s">
        <v>14</v>
      </c>
      <c r="E4" s="24">
        <v>857</v>
      </c>
    </row>
    <row r="5" spans="1:5" x14ac:dyDescent="0.25">
      <c r="A5" s="31">
        <v>3</v>
      </c>
      <c r="B5" s="24" t="s">
        <v>43</v>
      </c>
      <c r="C5" s="33">
        <v>44812.62</v>
      </c>
      <c r="D5" s="31" t="s">
        <v>14</v>
      </c>
      <c r="E5" s="24">
        <v>846</v>
      </c>
    </row>
    <row r="6" spans="1:5" x14ac:dyDescent="0.25">
      <c r="A6" s="31">
        <v>4</v>
      </c>
      <c r="B6" s="24" t="s">
        <v>44</v>
      </c>
      <c r="C6" s="33">
        <v>1937.03</v>
      </c>
      <c r="D6" s="31" t="s">
        <v>4</v>
      </c>
      <c r="E6" s="24">
        <v>21522.6</v>
      </c>
    </row>
    <row r="7" spans="1:5" x14ac:dyDescent="0.25">
      <c r="A7" s="31">
        <v>4</v>
      </c>
      <c r="B7" s="24" t="s">
        <v>45</v>
      </c>
      <c r="C7" s="33">
        <v>1937.2</v>
      </c>
      <c r="D7" s="31" t="s">
        <v>4</v>
      </c>
      <c r="E7" s="24">
        <v>21524.400000000001</v>
      </c>
    </row>
    <row r="8" spans="1:5" x14ac:dyDescent="0.25">
      <c r="A8" s="31">
        <v>6</v>
      </c>
      <c r="B8" s="24" t="s">
        <v>18</v>
      </c>
      <c r="C8" s="33">
        <v>6474.88</v>
      </c>
      <c r="D8" s="31" t="s">
        <v>19</v>
      </c>
      <c r="E8" s="24">
        <v>8</v>
      </c>
    </row>
    <row r="9" spans="1:5" x14ac:dyDescent="0.25">
      <c r="A9" s="31">
        <v>5</v>
      </c>
      <c r="B9" s="24" t="s">
        <v>46</v>
      </c>
      <c r="C9" s="33">
        <v>9745.5</v>
      </c>
      <c r="D9" s="31" t="s">
        <v>47</v>
      </c>
      <c r="E9" s="24">
        <v>1</v>
      </c>
    </row>
    <row r="10" spans="1:5" x14ac:dyDescent="0.25">
      <c r="A10" s="31">
        <v>14</v>
      </c>
      <c r="B10" s="24" t="s">
        <v>48</v>
      </c>
      <c r="C10" s="33">
        <v>169.02</v>
      </c>
      <c r="D10" s="31" t="s">
        <v>4</v>
      </c>
      <c r="E10" s="24">
        <v>9942.51</v>
      </c>
    </row>
    <row r="11" spans="1:5" x14ac:dyDescent="0.25">
      <c r="A11" s="31">
        <v>5</v>
      </c>
      <c r="B11" s="24" t="s">
        <v>49</v>
      </c>
      <c r="C11" s="33">
        <v>1614.39</v>
      </c>
      <c r="D11" s="31" t="s">
        <v>47</v>
      </c>
      <c r="E11" s="24">
        <v>1</v>
      </c>
    </row>
    <row r="12" spans="1:5" x14ac:dyDescent="0.25">
      <c r="A12" s="31">
        <v>6</v>
      </c>
      <c r="B12" s="24" t="s">
        <v>20</v>
      </c>
      <c r="C12" s="33">
        <v>0</v>
      </c>
      <c r="D12" s="31" t="s">
        <v>5</v>
      </c>
      <c r="E12" s="24">
        <v>13</v>
      </c>
    </row>
    <row r="13" spans="1:5" x14ac:dyDescent="0.25">
      <c r="A13" s="31">
        <v>6</v>
      </c>
      <c r="B13" s="24" t="s">
        <v>20</v>
      </c>
      <c r="C13" s="33">
        <v>1672.32</v>
      </c>
      <c r="D13" s="31" t="s">
        <v>5</v>
      </c>
      <c r="E13" s="24">
        <v>12</v>
      </c>
    </row>
    <row r="14" spans="1:5" x14ac:dyDescent="0.25">
      <c r="A14" s="31">
        <v>14</v>
      </c>
      <c r="B14" s="24" t="s">
        <v>30</v>
      </c>
      <c r="C14" s="33">
        <v>420.58</v>
      </c>
      <c r="D14" s="31" t="s">
        <v>50</v>
      </c>
      <c r="E14" s="24">
        <v>1</v>
      </c>
    </row>
    <row r="15" spans="1:5" x14ac:dyDescent="0.25">
      <c r="A15" s="31">
        <v>5</v>
      </c>
      <c r="B15" s="24" t="s">
        <v>51</v>
      </c>
      <c r="C15" s="33">
        <v>6405.6</v>
      </c>
      <c r="D15" s="31" t="s">
        <v>5</v>
      </c>
      <c r="E15" s="24">
        <v>80</v>
      </c>
    </row>
    <row r="16" spans="1:5" x14ac:dyDescent="0.25">
      <c r="A16" s="31">
        <v>5</v>
      </c>
      <c r="B16" s="24" t="s">
        <v>52</v>
      </c>
      <c r="C16" s="33">
        <v>48720</v>
      </c>
      <c r="D16" s="31" t="s">
        <v>5</v>
      </c>
      <c r="E16" s="24">
        <v>30</v>
      </c>
    </row>
    <row r="17" spans="1:5" x14ac:dyDescent="0.25">
      <c r="A17" s="31">
        <v>6</v>
      </c>
      <c r="B17" s="24" t="s">
        <v>53</v>
      </c>
      <c r="C17" s="33">
        <v>3049.95</v>
      </c>
      <c r="D17" s="31" t="s">
        <v>50</v>
      </c>
      <c r="E17" s="24">
        <v>5</v>
      </c>
    </row>
    <row r="18" spans="1:5" x14ac:dyDescent="0.25">
      <c r="A18" s="31">
        <v>6</v>
      </c>
      <c r="B18" s="24" t="s">
        <v>54</v>
      </c>
      <c r="C18" s="33">
        <v>6016</v>
      </c>
      <c r="D18" s="31" t="s">
        <v>5</v>
      </c>
      <c r="E18" s="24">
        <v>4</v>
      </c>
    </row>
    <row r="19" spans="1:5" x14ac:dyDescent="0.25">
      <c r="A19" s="31">
        <v>6</v>
      </c>
      <c r="B19" s="24" t="s">
        <v>55</v>
      </c>
      <c r="C19" s="33">
        <v>372.63</v>
      </c>
      <c r="D19" s="31" t="s">
        <v>5</v>
      </c>
      <c r="E19" s="24">
        <v>0.4</v>
      </c>
    </row>
    <row r="20" spans="1:5" x14ac:dyDescent="0.25">
      <c r="A20" s="31">
        <v>6</v>
      </c>
      <c r="B20" s="24" t="s">
        <v>56</v>
      </c>
      <c r="C20" s="33">
        <v>16569</v>
      </c>
      <c r="D20" s="31" t="s">
        <v>5</v>
      </c>
      <c r="E20" s="24">
        <v>21</v>
      </c>
    </row>
    <row r="21" spans="1:5" x14ac:dyDescent="0.25">
      <c r="A21" s="31">
        <v>12</v>
      </c>
      <c r="B21" s="24" t="s">
        <v>57</v>
      </c>
      <c r="C21" s="33">
        <v>17218.080000000002</v>
      </c>
      <c r="D21" s="31" t="s">
        <v>4</v>
      </c>
      <c r="E21" s="24">
        <v>21522.6</v>
      </c>
    </row>
    <row r="22" spans="1:5" x14ac:dyDescent="0.25">
      <c r="A22" s="31">
        <v>12</v>
      </c>
      <c r="B22" s="24" t="s">
        <v>58</v>
      </c>
      <c r="C22" s="33">
        <v>19371.96</v>
      </c>
      <c r="D22" s="31" t="s">
        <v>4</v>
      </c>
      <c r="E22" s="24">
        <v>21524.400000000001</v>
      </c>
    </row>
    <row r="23" spans="1:5" x14ac:dyDescent="0.25">
      <c r="A23" s="31">
        <v>5</v>
      </c>
      <c r="B23" s="24" t="s">
        <v>59</v>
      </c>
      <c r="C23" s="33">
        <v>186018</v>
      </c>
      <c r="D23" s="31" t="s">
        <v>4</v>
      </c>
      <c r="E23" s="24">
        <v>860</v>
      </c>
    </row>
    <row r="24" spans="1:5" x14ac:dyDescent="0.25">
      <c r="A24" s="31">
        <v>2</v>
      </c>
      <c r="B24" s="24" t="s">
        <v>60</v>
      </c>
      <c r="C24" s="33">
        <v>30541.360000000001</v>
      </c>
      <c r="D24" s="31" t="s">
        <v>4</v>
      </c>
      <c r="E24" s="24">
        <v>19208.400000000001</v>
      </c>
    </row>
    <row r="25" spans="1:5" x14ac:dyDescent="0.25">
      <c r="A25" s="31">
        <v>2</v>
      </c>
      <c r="B25" s="24" t="s">
        <v>61</v>
      </c>
      <c r="C25" s="33">
        <v>32752.94</v>
      </c>
      <c r="D25" s="31" t="s">
        <v>4</v>
      </c>
      <c r="E25" s="24">
        <v>19730.7</v>
      </c>
    </row>
    <row r="26" spans="1:5" x14ac:dyDescent="0.25">
      <c r="A26" s="31">
        <v>14</v>
      </c>
      <c r="B26" s="24" t="s">
        <v>62</v>
      </c>
      <c r="C26" s="33">
        <v>51852.01</v>
      </c>
      <c r="D26" s="31" t="s">
        <v>4</v>
      </c>
      <c r="E26" s="24">
        <v>21164.09</v>
      </c>
    </row>
    <row r="27" spans="1:5" x14ac:dyDescent="0.25">
      <c r="A27" s="31">
        <v>14</v>
      </c>
      <c r="B27" s="24" t="s">
        <v>63</v>
      </c>
      <c r="C27" s="33">
        <v>52734.78</v>
      </c>
      <c r="D27" s="31" t="s">
        <v>4</v>
      </c>
      <c r="E27" s="24">
        <v>21524.400000000001</v>
      </c>
    </row>
    <row r="28" spans="1:5" x14ac:dyDescent="0.25">
      <c r="A28" s="31">
        <v>1</v>
      </c>
      <c r="B28" s="24" t="s">
        <v>64</v>
      </c>
      <c r="C28" s="33">
        <v>80924.98</v>
      </c>
      <c r="D28" s="31" t="s">
        <v>4</v>
      </c>
      <c r="E28" s="24">
        <v>21522.6</v>
      </c>
    </row>
    <row r="29" spans="1:5" x14ac:dyDescent="0.25">
      <c r="A29" s="31">
        <v>1</v>
      </c>
      <c r="B29" s="24" t="s">
        <v>65</v>
      </c>
      <c r="C29" s="33">
        <v>85021.38</v>
      </c>
      <c r="D29" s="31" t="s">
        <v>4</v>
      </c>
      <c r="E29" s="24">
        <v>21524.400000000001</v>
      </c>
    </row>
    <row r="30" spans="1:5" x14ac:dyDescent="0.25">
      <c r="A30" s="31">
        <v>14</v>
      </c>
      <c r="B30" s="24" t="s">
        <v>66</v>
      </c>
      <c r="C30" s="33">
        <v>636.12</v>
      </c>
      <c r="D30" s="31" t="s">
        <v>50</v>
      </c>
      <c r="E30" s="24">
        <v>1</v>
      </c>
    </row>
    <row r="31" spans="1:5" x14ac:dyDescent="0.25">
      <c r="A31" s="31">
        <v>14</v>
      </c>
      <c r="B31" s="24" t="s">
        <v>67</v>
      </c>
      <c r="C31" s="33">
        <v>1213.42</v>
      </c>
      <c r="D31" s="31" t="s">
        <v>50</v>
      </c>
      <c r="E31" s="24">
        <v>2</v>
      </c>
    </row>
    <row r="32" spans="1:5" x14ac:dyDescent="0.25">
      <c r="A32" s="31">
        <v>6</v>
      </c>
      <c r="B32" s="24" t="s">
        <v>68</v>
      </c>
      <c r="C32" s="33">
        <v>171.34</v>
      </c>
      <c r="D32" s="31" t="s">
        <v>50</v>
      </c>
      <c r="E32" s="24">
        <v>1</v>
      </c>
    </row>
    <row r="33" spans="1:5" x14ac:dyDescent="0.25">
      <c r="A33" s="31">
        <v>10</v>
      </c>
      <c r="B33" s="24" t="s">
        <v>69</v>
      </c>
      <c r="C33" s="33">
        <v>1624.55</v>
      </c>
      <c r="D33" s="31" t="s">
        <v>50</v>
      </c>
      <c r="E33" s="24">
        <v>5</v>
      </c>
    </row>
    <row r="34" spans="1:5" x14ac:dyDescent="0.25">
      <c r="A34" s="31">
        <v>4</v>
      </c>
      <c r="B34" s="24" t="s">
        <v>70</v>
      </c>
      <c r="C34" s="33">
        <v>1721.81</v>
      </c>
      <c r="D34" s="31" t="s">
        <v>4</v>
      </c>
      <c r="E34" s="24">
        <v>21522.6</v>
      </c>
    </row>
    <row r="35" spans="1:5" x14ac:dyDescent="0.25">
      <c r="A35" s="31">
        <v>4</v>
      </c>
      <c r="B35" s="24" t="s">
        <v>71</v>
      </c>
      <c r="C35" s="33">
        <v>1937.2</v>
      </c>
      <c r="D35" s="31" t="s">
        <v>4</v>
      </c>
      <c r="E35" s="24">
        <v>21524.400000000001</v>
      </c>
    </row>
    <row r="36" spans="1:5" x14ac:dyDescent="0.25">
      <c r="A36" s="31">
        <v>4</v>
      </c>
      <c r="B36" s="24" t="s">
        <v>72</v>
      </c>
      <c r="C36" s="33">
        <v>8178.59</v>
      </c>
      <c r="D36" s="31" t="s">
        <v>4</v>
      </c>
      <c r="E36" s="24">
        <v>21522.6</v>
      </c>
    </row>
    <row r="37" spans="1:5" x14ac:dyDescent="0.25">
      <c r="A37" s="31">
        <v>4</v>
      </c>
      <c r="B37" s="24" t="s">
        <v>73</v>
      </c>
      <c r="C37" s="33">
        <v>8179.27</v>
      </c>
      <c r="D37" s="31" t="s">
        <v>4</v>
      </c>
      <c r="E37" s="24">
        <v>21524.400000000001</v>
      </c>
    </row>
    <row r="38" spans="1:5" x14ac:dyDescent="0.25">
      <c r="A38" s="31">
        <v>6</v>
      </c>
      <c r="B38" s="24" t="s">
        <v>74</v>
      </c>
      <c r="C38" s="33">
        <v>270.14</v>
      </c>
      <c r="D38" s="31" t="s">
        <v>75</v>
      </c>
      <c r="E38" s="24">
        <v>1</v>
      </c>
    </row>
    <row r="39" spans="1:5" x14ac:dyDescent="0.25">
      <c r="A39" s="31">
        <v>5</v>
      </c>
      <c r="B39" s="24" t="s">
        <v>76</v>
      </c>
      <c r="C39" s="33">
        <v>31773</v>
      </c>
      <c r="D39" s="31" t="s">
        <v>77</v>
      </c>
      <c r="E39" s="24">
        <v>1</v>
      </c>
    </row>
    <row r="40" spans="1:5" x14ac:dyDescent="0.25">
      <c r="A40" s="31">
        <v>6</v>
      </c>
      <c r="B40" s="24" t="s">
        <v>78</v>
      </c>
      <c r="C40" s="33">
        <v>2486.12</v>
      </c>
      <c r="D40" s="31" t="s">
        <v>19</v>
      </c>
      <c r="E40" s="24">
        <v>4</v>
      </c>
    </row>
    <row r="41" spans="1:5" x14ac:dyDescent="0.25">
      <c r="A41" s="39"/>
      <c r="B41" s="40" t="s">
        <v>33</v>
      </c>
      <c r="C41" s="41">
        <v>809939.06</v>
      </c>
      <c r="D41" s="42"/>
      <c r="E41" s="43">
        <v>309559.5</v>
      </c>
    </row>
  </sheetData>
  <autoFilter ref="A3:E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27" sqref="J27:K27"/>
    </sheetView>
  </sheetViews>
  <sheetFormatPr defaultRowHeight="15" x14ac:dyDescent="0.25"/>
  <cols>
    <col min="1" max="8" width="15.42578125" customWidth="1"/>
  </cols>
  <sheetData>
    <row r="1" spans="1:8" ht="16.5" x14ac:dyDescent="0.25">
      <c r="A1" s="61" t="s">
        <v>80</v>
      </c>
      <c r="B1" s="61"/>
      <c r="C1" s="61"/>
      <c r="D1" s="61"/>
      <c r="E1" s="61"/>
      <c r="F1" s="61"/>
      <c r="G1" s="61"/>
      <c r="H1" s="61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s="44" customFormat="1" x14ac:dyDescent="0.25">
      <c r="A3" s="51" t="s">
        <v>81</v>
      </c>
      <c r="B3" s="62" t="s">
        <v>82</v>
      </c>
      <c r="C3" s="63"/>
      <c r="D3" s="51" t="s">
        <v>83</v>
      </c>
      <c r="E3" s="51" t="s">
        <v>84</v>
      </c>
      <c r="F3" s="51" t="s">
        <v>85</v>
      </c>
      <c r="G3" s="51" t="s">
        <v>86</v>
      </c>
      <c r="H3" s="51" t="s">
        <v>87</v>
      </c>
    </row>
    <row r="4" spans="1:8" x14ac:dyDescent="0.25">
      <c r="A4" s="47" t="s">
        <v>88</v>
      </c>
      <c r="B4" s="48" t="s">
        <v>89</v>
      </c>
      <c r="C4" s="64" t="s">
        <v>90</v>
      </c>
      <c r="D4" s="64"/>
      <c r="E4" s="64"/>
      <c r="F4" s="64"/>
      <c r="G4" s="64"/>
      <c r="H4" s="65"/>
    </row>
    <row r="5" spans="1:8" x14ac:dyDescent="0.25">
      <c r="A5" s="46" t="s">
        <v>91</v>
      </c>
      <c r="B5" s="59" t="s">
        <v>92</v>
      </c>
      <c r="C5" s="60"/>
      <c r="D5" s="49">
        <v>87186.93</v>
      </c>
      <c r="E5" s="49">
        <v>60485.2</v>
      </c>
      <c r="F5" s="50">
        <v>69.37</v>
      </c>
      <c r="G5" s="51" t="s">
        <v>93</v>
      </c>
      <c r="H5" s="51" t="s">
        <v>94</v>
      </c>
    </row>
    <row r="6" spans="1:8" x14ac:dyDescent="0.25">
      <c r="A6" s="46" t="s">
        <v>91</v>
      </c>
      <c r="B6" s="59" t="s">
        <v>92</v>
      </c>
      <c r="C6" s="60"/>
      <c r="D6" s="49">
        <v>86177.4</v>
      </c>
      <c r="E6" s="49">
        <v>81207.09</v>
      </c>
      <c r="F6" s="50">
        <v>94.23</v>
      </c>
      <c r="G6" s="51" t="s">
        <v>95</v>
      </c>
      <c r="H6" s="51" t="s">
        <v>94</v>
      </c>
    </row>
    <row r="7" spans="1:8" x14ac:dyDescent="0.25">
      <c r="A7" s="46" t="s">
        <v>91</v>
      </c>
      <c r="B7" s="59" t="s">
        <v>92</v>
      </c>
      <c r="C7" s="60"/>
      <c r="D7" s="49">
        <v>86021.56</v>
      </c>
      <c r="E7" s="49">
        <v>97795.06</v>
      </c>
      <c r="F7" s="50">
        <v>113.69</v>
      </c>
      <c r="G7" s="51" t="s">
        <v>96</v>
      </c>
      <c r="H7" s="51" t="s">
        <v>94</v>
      </c>
    </row>
    <row r="8" spans="1:8" x14ac:dyDescent="0.25">
      <c r="A8" s="46" t="s">
        <v>91</v>
      </c>
      <c r="B8" s="59" t="s">
        <v>92</v>
      </c>
      <c r="C8" s="60"/>
      <c r="D8" s="49">
        <v>89305.47</v>
      </c>
      <c r="E8" s="49">
        <v>88171.24</v>
      </c>
      <c r="F8" s="50">
        <v>98.73</v>
      </c>
      <c r="G8" s="51" t="s">
        <v>97</v>
      </c>
      <c r="H8" s="51" t="s">
        <v>94</v>
      </c>
    </row>
    <row r="9" spans="1:8" x14ac:dyDescent="0.25">
      <c r="A9" s="46" t="s">
        <v>91</v>
      </c>
      <c r="B9" s="59" t="s">
        <v>92</v>
      </c>
      <c r="C9" s="60"/>
      <c r="D9" s="49">
        <v>86115.98</v>
      </c>
      <c r="E9" s="49">
        <v>83130.350000000006</v>
      </c>
      <c r="F9" s="50">
        <v>96.53</v>
      </c>
      <c r="G9" s="51" t="s">
        <v>98</v>
      </c>
      <c r="H9" s="51" t="s">
        <v>94</v>
      </c>
    </row>
    <row r="10" spans="1:8" x14ac:dyDescent="0.25">
      <c r="A10" s="46" t="s">
        <v>91</v>
      </c>
      <c r="B10" s="59" t="s">
        <v>92</v>
      </c>
      <c r="C10" s="60"/>
      <c r="D10" s="49">
        <v>84535.59</v>
      </c>
      <c r="E10" s="49">
        <v>76655.27</v>
      </c>
      <c r="F10" s="50">
        <v>90.68</v>
      </c>
      <c r="G10" s="51" t="s">
        <v>99</v>
      </c>
      <c r="H10" s="51" t="s">
        <v>94</v>
      </c>
    </row>
    <row r="11" spans="1:8" x14ac:dyDescent="0.25">
      <c r="A11" s="46" t="s">
        <v>91</v>
      </c>
      <c r="B11" s="59" t="s">
        <v>92</v>
      </c>
      <c r="C11" s="60"/>
      <c r="D11" s="49">
        <v>87248.73</v>
      </c>
      <c r="E11" s="49">
        <v>89915.839999999997</v>
      </c>
      <c r="F11" s="50">
        <v>103.06</v>
      </c>
      <c r="G11" s="51" t="s">
        <v>100</v>
      </c>
      <c r="H11" s="51" t="s">
        <v>94</v>
      </c>
    </row>
    <row r="12" spans="1:8" x14ac:dyDescent="0.25">
      <c r="A12" s="46" t="s">
        <v>91</v>
      </c>
      <c r="B12" s="59" t="s">
        <v>92</v>
      </c>
      <c r="C12" s="60"/>
      <c r="D12" s="49">
        <v>89751.71</v>
      </c>
      <c r="E12" s="49">
        <v>82650.100000000006</v>
      </c>
      <c r="F12" s="50">
        <v>92.09</v>
      </c>
      <c r="G12" s="51" t="s">
        <v>101</v>
      </c>
      <c r="H12" s="51" t="s">
        <v>94</v>
      </c>
    </row>
    <row r="13" spans="1:8" x14ac:dyDescent="0.25">
      <c r="A13" s="46" t="s">
        <v>91</v>
      </c>
      <c r="B13" s="59" t="s">
        <v>92</v>
      </c>
      <c r="C13" s="60"/>
      <c r="D13" s="49">
        <v>89751.71</v>
      </c>
      <c r="E13" s="49">
        <v>82068.149999999994</v>
      </c>
      <c r="F13" s="50">
        <v>91.44</v>
      </c>
      <c r="G13" s="51" t="s">
        <v>102</v>
      </c>
      <c r="H13" s="51" t="s">
        <v>94</v>
      </c>
    </row>
    <row r="14" spans="1:8" x14ac:dyDescent="0.25">
      <c r="A14" s="46" t="s">
        <v>91</v>
      </c>
      <c r="B14" s="59" t="s">
        <v>92</v>
      </c>
      <c r="C14" s="60"/>
      <c r="D14" s="49">
        <v>89891.45</v>
      </c>
      <c r="E14" s="49">
        <v>99820.32</v>
      </c>
      <c r="F14" s="50">
        <v>111.05</v>
      </c>
      <c r="G14" s="51" t="s">
        <v>103</v>
      </c>
      <c r="H14" s="51" t="s">
        <v>94</v>
      </c>
    </row>
    <row r="15" spans="1:8" x14ac:dyDescent="0.25">
      <c r="A15" s="46" t="s">
        <v>91</v>
      </c>
      <c r="B15" s="59" t="s">
        <v>92</v>
      </c>
      <c r="C15" s="60"/>
      <c r="D15" s="49">
        <v>89719.91</v>
      </c>
      <c r="E15" s="49">
        <v>85503.28</v>
      </c>
      <c r="F15" s="50">
        <v>95.3</v>
      </c>
      <c r="G15" s="51" t="s">
        <v>104</v>
      </c>
      <c r="H15" s="51" t="s">
        <v>94</v>
      </c>
    </row>
    <row r="16" spans="1:8" x14ac:dyDescent="0.25">
      <c r="A16" s="46" t="s">
        <v>91</v>
      </c>
      <c r="B16" s="59" t="s">
        <v>92</v>
      </c>
      <c r="C16" s="60"/>
      <c r="D16" s="49">
        <v>89543.26</v>
      </c>
      <c r="E16" s="49">
        <v>108462.76</v>
      </c>
      <c r="F16" s="50">
        <v>121.13</v>
      </c>
      <c r="G16" s="51" t="s">
        <v>105</v>
      </c>
      <c r="H16" s="51" t="s">
        <v>94</v>
      </c>
    </row>
    <row r="17" spans="1:8" x14ac:dyDescent="0.25">
      <c r="A17" s="62" t="s">
        <v>106</v>
      </c>
      <c r="B17" s="66"/>
      <c r="C17" s="63"/>
      <c r="D17" s="52">
        <v>1055249.7</v>
      </c>
      <c r="E17" s="52">
        <v>1035864.66</v>
      </c>
      <c r="F17" s="53">
        <v>98.16</v>
      </c>
      <c r="G17" s="51" t="s">
        <v>88</v>
      </c>
      <c r="H17" s="51" t="s">
        <v>88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 мкр, д. 4</vt:lpstr>
      <vt:lpstr>Работы 2019</vt:lpstr>
      <vt:lpstr>Справка</vt:lpstr>
      <vt:lpstr>'Батарейный мкр,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2019-01-31T22:46:15Z</cp:lastPrinted>
  <dcterms:created xsi:type="dcterms:W3CDTF">2016-03-18T02:51:51Z</dcterms:created>
  <dcterms:modified xsi:type="dcterms:W3CDTF">2020-03-18T01:34:47Z</dcterms:modified>
</cp:coreProperties>
</file>