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21015" windowHeight="9210"/>
  </bookViews>
  <sheets>
    <sheet name="Юности, д. 11 " sheetId="1" r:id="rId1"/>
    <sheet name="Работы 2019 " sheetId="3" r:id="rId2"/>
    <sheet name="Справка" sheetId="4" r:id="rId3"/>
  </sheets>
  <definedNames>
    <definedName name="_xlnm._FilterDatabase" localSheetId="1" hidden="1">'Работы 2019 '!$A$5:$E$15</definedName>
    <definedName name="_xlnm.Print_Area" localSheetId="0">'Юности, д. 11 '!$A$1:$D$42</definedName>
  </definedNames>
  <calcPr calcId="144525"/>
</workbook>
</file>

<file path=xl/calcChain.xml><?xml version="1.0" encoding="utf-8"?>
<calcChain xmlns="http://schemas.openxmlformats.org/spreadsheetml/2006/main">
  <c r="B39" i="1" l="1"/>
  <c r="B8" i="1" l="1"/>
  <c r="B32" i="1"/>
  <c r="B13" i="1" l="1"/>
  <c r="B17" i="1"/>
  <c r="B28" i="1"/>
  <c r="B9" i="1"/>
  <c r="B11" i="1" l="1"/>
  <c r="B38" i="1"/>
  <c r="B37" i="1"/>
  <c r="B36" i="1" s="1"/>
  <c r="B40" i="1" l="1"/>
  <c r="B41" i="1" s="1"/>
  <c r="H38" i="1"/>
</calcChain>
</file>

<file path=xl/sharedStrings.xml><?xml version="1.0" encoding="utf-8"?>
<sst xmlns="http://schemas.openxmlformats.org/spreadsheetml/2006/main" count="169" uniqueCount="86">
  <si>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</si>
  <si>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</si>
  <si>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</si>
  <si>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</si>
  <si>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</si>
  <si>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Расходы по дому:</t>
  </si>
  <si>
    <t>м2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</si>
  <si>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</si>
  <si>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</si>
  <si>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</si>
  <si>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</si>
  <si>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</si>
  <si>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</si>
  <si>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</si>
  <si>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</si>
  <si>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</si>
  <si>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</si>
  <si>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</si>
  <si>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</si>
  <si>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</si>
  <si>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</si>
  <si>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</si>
  <si>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</si>
  <si>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</si>
  <si>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</si>
  <si>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</si>
  <si>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</si>
  <si>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Провайдеры</t>
  </si>
  <si>
    <t>Адрес: ул. Юности, д. 11</t>
  </si>
  <si>
    <t>Доходы по дому:</t>
  </si>
  <si>
    <t>Наименование работ</t>
  </si>
  <si>
    <t>Сумма</t>
  </si>
  <si>
    <t>Ед.изм</t>
  </si>
  <si>
    <t>Кол-во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</si>
  <si>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</si>
  <si>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ЮНОСТИ ул. д.11                                              </t>
  </si>
  <si>
    <t>Вывоз ТКО 1,2 кв. 2019 г. к=0,6;0,8;0,85;0,9;1</t>
  </si>
  <si>
    <t>Вывоз ТКО 3,4 кв. 2019 г. к=0,6;0,8;0,85;0,9;1</t>
  </si>
  <si>
    <t>Организация мест накоп.ртуть сод-х ламп 3,4 кв. 2019г. К=0,6</t>
  </si>
  <si>
    <t>Содержание ДРС 1,2 кв.2019 г. К=0,6</t>
  </si>
  <si>
    <t>Содержание ДРС 3,4 кв. 2019 г.коэф. 0,6</t>
  </si>
  <si>
    <t>Уборка придомовой территории 1,2 кв. 2019 г. к=0,6</t>
  </si>
  <si>
    <t>Уборка придомовой территории 3,4 кв. 2019 г. к=0,6</t>
  </si>
  <si>
    <t>Управление жилым фондом 1,2 кв. 2019г. К=0,6;0,8;0,85;0,9;1</t>
  </si>
  <si>
    <t>Управление жилым фондом 3,4 кв. 2019г. К=0,6;0,8;0,85;0,9;1</t>
  </si>
  <si>
    <t>Общий итог</t>
  </si>
  <si>
    <t>Справка об уровне сбора платы за жилое помещение по состоянию на 12.02.2020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</si>
  <si>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</si>
  <si>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</si>
  <si>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</si>
  <si>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</si>
  <si>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</si>
  <si>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</si>
  <si>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</si>
  <si>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</si>
  <si>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</si>
  <si>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</si>
  <si>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30</t>
  </si>
  <si>
    <t>ЮНОСТИ ул. д.11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</si>
  <si>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</si>
  <si>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</si>
  <si>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</si>
  <si>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</si>
  <si>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</si>
  <si>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</si>
  <si>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</si>
  <si>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</si>
  <si>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</si>
  <si>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</si>
  <si>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</si>
  <si>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</si>
  <si>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</si>
  <si>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</si>
  <si>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</si>
  <si>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</si>
  <si>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</si>
  <si>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</si>
  <si>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</si>
  <si>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</si>
  <si>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</si>
  <si>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</si>
  <si>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</si>
  <si>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</si>
  <si>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</si>
  <si>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Содержание ДРС 1,2 кв. 2019 г. К=0,6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</si>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</sst>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6" applyNumberFormat="0" applyAlignment="0" applyProtection="0"/>
    <xf numFmtId="0" fontId="19" fillId="2" borderId="6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</cellStyleXfs>
  <cellXfs count="62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4" fontId="7" fillId="0" borderId="2" xfId="1" applyFont="1" applyFill="1" applyBorder="1" applyAlignment="1" applyProtection="1">
      <alignment horizontal="center" vertical="center"/>
    </xf>
    <xf numFmtId="164" fontId="8" fillId="0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 wrapText="1"/>
    </xf>
    <xf numFmtId="164" fontId="10" fillId="0" borderId="2" xfId="1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wrapText="1"/>
    </xf>
    <xf numFmtId="164" fontId="4" fillId="0" borderId="0" xfId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4" fontId="0" fillId="0" borderId="2" xfId="0" applyNumberFormat="1" applyFill="1" applyBorder="1"/>
    <xf numFmtId="4" fontId="6" fillId="0" borderId="2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5" fillId="0" borderId="2" xfId="1" applyNumberFormat="1" applyFon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right" vertical="center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0" borderId="0" xfId="0" applyFill="1"/>
    <xf numFmtId="0" fontId="0" fillId="3" borderId="2" xfId="0" applyFill="1" applyBorder="1" applyAlignment="1">
      <alignment horizontal="center"/>
    </xf>
    <xf numFmtId="4" fontId="0" fillId="3" borderId="2" xfId="0" applyNumberFormat="1" applyFill="1" applyBorder="1"/>
    <xf numFmtId="0" fontId="9" fillId="3" borderId="2" xfId="0" applyFont="1" applyFill="1" applyBorder="1"/>
    <xf numFmtId="0" fontId="9" fillId="3" borderId="2" xfId="0" applyFont="1" applyFill="1" applyBorder="1" applyAlignment="1">
      <alignment horizontal="center"/>
    </xf>
    <xf numFmtId="4" fontId="9" fillId="3" borderId="2" xfId="0" applyNumberFormat="1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left" vertical="center" wrapText="1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26" fillId="0" borderId="12" xfId="0" applyNumberFormat="1" applyFont="1" applyFill="1" applyBorder="1" applyAlignment="1" applyProtection="1">
      <alignment horizontal="center" vertical="top" wrapText="1"/>
    </xf>
    <xf numFmtId="0" fontId="26" fillId="0" borderId="13" xfId="0" applyNumberFormat="1" applyFont="1" applyFill="1" applyBorder="1" applyAlignment="1" applyProtection="1">
      <alignment horizontal="center" vertical="top" wrapText="1"/>
    </xf>
    <xf numFmtId="4" fontId="26" fillId="0" borderId="11" xfId="0" applyNumberFormat="1" applyFont="1" applyFill="1" applyBorder="1" applyAlignment="1" applyProtection="1">
      <alignment horizontal="center" vertical="top" wrapText="1"/>
    </xf>
    <xf numFmtId="2" fontId="26" fillId="0" borderId="11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4" fontId="26" fillId="0" borderId="11" xfId="0" applyNumberFormat="1" applyFont="1" applyFill="1" applyBorder="1" applyAlignment="1" applyProtection="1">
      <alignment horizontal="center" vertical="center" wrapText="1"/>
    </xf>
    <xf numFmtId="2" fontId="26" fillId="0" borderId="11" xfId="0" applyNumberFormat="1" applyFont="1" applyFill="1" applyBorder="1" applyAlignment="1" applyProtection="1">
      <alignment horizontal="center" vertical="center" wrapText="1"/>
    </xf>
    <xf numFmtId="164" fontId="5" fillId="0" borderId="2" xfId="1" applyFont="1" applyFill="1" applyBorder="1" applyAlignment="1">
      <alignment horizontal="center" vertical="center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1"/>
  <sheetViews>
    <sheetView tabSelected="1" workbookViewId="0">
      <pane ySplit="3" topLeftCell="A4" activePane="bottomLeft" state="frozen"/>
      <selection pane="bottomLeft" activeCell="H32" sqref="H32"/>
    </sheetView>
  </sheetViews>
  <sheetFormatPr defaultRowHeight="15" x14ac:dyDescent="0.25"/>
  <cols>
    <col min="1" max="1" width="74.140625" style="10" customWidth="1"/>
    <col min="2" max="2" width="20.42578125" style="3" customWidth="1"/>
    <col min="3" max="3" width="12.7109375" style="3" customWidth="1"/>
    <col min="4" max="4" width="13.140625" style="17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ht="42.75" customHeight="1" x14ac:dyDescent="0.25">
      <c r="A1" s="40" t="s">
        <v>0</v>
      </c>
      <c r="B1" s="40"/>
      <c r="C1" s="40"/>
      <c r="D1" s="40"/>
    </row>
    <row r="2" spans="1:4" x14ac:dyDescent="0.25">
      <c r="A2" s="5" t="s">
        <v>28</v>
      </c>
      <c r="B2" s="42" t="s">
        <v>74</v>
      </c>
      <c r="C2" s="42"/>
      <c r="D2" s="42"/>
    </row>
    <row r="3" spans="1:4" ht="60.75" customHeight="1" x14ac:dyDescent="0.25">
      <c r="A3" s="4" t="s">
        <v>1</v>
      </c>
      <c r="B3" s="13" t="s">
        <v>26</v>
      </c>
      <c r="C3" s="11" t="s">
        <v>2</v>
      </c>
      <c r="D3" s="13" t="s">
        <v>3</v>
      </c>
    </row>
    <row r="4" spans="1:4" x14ac:dyDescent="0.25">
      <c r="A4" s="4" t="s">
        <v>75</v>
      </c>
      <c r="B4" s="22">
        <v>15980.429600000003</v>
      </c>
      <c r="C4" s="61" t="s">
        <v>85</v>
      </c>
      <c r="D4" s="13"/>
    </row>
    <row r="5" spans="1:4" x14ac:dyDescent="0.25">
      <c r="A5" s="43" t="s">
        <v>29</v>
      </c>
      <c r="B5" s="43"/>
      <c r="C5" s="43"/>
      <c r="D5" s="43"/>
    </row>
    <row r="6" spans="1:4" x14ac:dyDescent="0.25">
      <c r="A6" s="4" t="s">
        <v>76</v>
      </c>
      <c r="B6" s="22">
        <v>47872.53</v>
      </c>
      <c r="C6" s="61" t="s">
        <v>85</v>
      </c>
      <c r="D6" s="13"/>
    </row>
    <row r="7" spans="1:4" x14ac:dyDescent="0.25">
      <c r="A7" s="4" t="s">
        <v>77</v>
      </c>
      <c r="B7" s="22">
        <v>37759.51</v>
      </c>
      <c r="C7" s="61" t="s">
        <v>85</v>
      </c>
      <c r="D7" s="13"/>
    </row>
    <row r="8" spans="1:4" x14ac:dyDescent="0.25">
      <c r="A8" s="4" t="s">
        <v>78</v>
      </c>
      <c r="B8" s="22">
        <f>B7-B6</f>
        <v>-10113.019999999997</v>
      </c>
      <c r="C8" s="61" t="s">
        <v>85</v>
      </c>
      <c r="D8" s="13"/>
    </row>
    <row r="9" spans="1:4" x14ac:dyDescent="0.25">
      <c r="A9" s="4" t="s">
        <v>4</v>
      </c>
      <c r="B9" s="22">
        <f>B10</f>
        <v>0</v>
      </c>
      <c r="C9" s="61" t="s">
        <v>85</v>
      </c>
      <c r="D9" s="13"/>
    </row>
    <row r="10" spans="1:4" x14ac:dyDescent="0.25">
      <c r="A10" s="14" t="s">
        <v>27</v>
      </c>
      <c r="B10" s="23">
        <v>0</v>
      </c>
      <c r="C10" s="39" t="s">
        <v>85</v>
      </c>
      <c r="D10" s="15"/>
    </row>
    <row r="11" spans="1:4" x14ac:dyDescent="0.25">
      <c r="A11" s="5" t="s">
        <v>79</v>
      </c>
      <c r="B11" s="24">
        <f>B6+B9</f>
        <v>47872.53</v>
      </c>
      <c r="C11" s="61" t="s">
        <v>85</v>
      </c>
      <c r="D11" s="7"/>
    </row>
    <row r="12" spans="1:4" x14ac:dyDescent="0.25">
      <c r="A12" s="41" t="s">
        <v>5</v>
      </c>
      <c r="B12" s="41"/>
      <c r="C12" s="41"/>
      <c r="D12" s="41"/>
    </row>
    <row r="13" spans="1:4" x14ac:dyDescent="0.25">
      <c r="A13" s="6" t="s">
        <v>10</v>
      </c>
      <c r="B13" s="24">
        <f>B14+B15</f>
        <v>9821</v>
      </c>
      <c r="C13" s="61" t="s">
        <v>85</v>
      </c>
      <c r="D13" s="7"/>
    </row>
    <row r="14" spans="1:4" s="33" customFormat="1" x14ac:dyDescent="0.25">
      <c r="A14" s="18" t="s">
        <v>43</v>
      </c>
      <c r="B14" s="25">
        <v>4789.49</v>
      </c>
      <c r="C14" s="19" t="s">
        <v>6</v>
      </c>
      <c r="D14" s="20">
        <v>1273.8</v>
      </c>
    </row>
    <row r="15" spans="1:4" s="33" customFormat="1" x14ac:dyDescent="0.25">
      <c r="A15" s="18" t="s">
        <v>44</v>
      </c>
      <c r="B15" s="25">
        <v>5031.51</v>
      </c>
      <c r="C15" s="19" t="s">
        <v>6</v>
      </c>
      <c r="D15" s="20">
        <v>1273.8</v>
      </c>
    </row>
    <row r="16" spans="1:4" ht="28.5" x14ac:dyDescent="0.25">
      <c r="A16" s="6" t="s">
        <v>11</v>
      </c>
      <c r="B16" s="24">
        <v>0</v>
      </c>
      <c r="C16" s="61" t="s">
        <v>85</v>
      </c>
      <c r="D16" s="7"/>
    </row>
    <row r="17" spans="1:5" x14ac:dyDescent="0.25">
      <c r="A17" s="6" t="s">
        <v>12</v>
      </c>
      <c r="B17" s="24">
        <f>B18+B19</f>
        <v>4184.63</v>
      </c>
      <c r="C17" s="8"/>
      <c r="D17" s="7"/>
    </row>
    <row r="18" spans="1:5" s="33" customFormat="1" x14ac:dyDescent="0.25">
      <c r="A18" s="18" t="s">
        <v>36</v>
      </c>
      <c r="B18" s="25">
        <v>2224.7399999999998</v>
      </c>
      <c r="C18" s="19" t="s">
        <v>13</v>
      </c>
      <c r="D18" s="20">
        <v>42</v>
      </c>
    </row>
    <row r="19" spans="1:5" s="33" customFormat="1" x14ac:dyDescent="0.25">
      <c r="A19" s="18" t="s">
        <v>37</v>
      </c>
      <c r="B19" s="25">
        <v>1959.89</v>
      </c>
      <c r="C19" s="19" t="s">
        <v>13</v>
      </c>
      <c r="D19" s="20">
        <v>37</v>
      </c>
    </row>
    <row r="20" spans="1:5" ht="28.5" x14ac:dyDescent="0.25">
      <c r="A20" s="6" t="s">
        <v>14</v>
      </c>
      <c r="B20" s="24">
        <v>0</v>
      </c>
      <c r="C20" s="61" t="s">
        <v>85</v>
      </c>
      <c r="D20" s="7"/>
    </row>
    <row r="21" spans="1:5" ht="42.75" x14ac:dyDescent="0.25">
      <c r="A21" s="6" t="s">
        <v>15</v>
      </c>
      <c r="B21" s="26">
        <v>0</v>
      </c>
      <c r="C21" s="61" t="s">
        <v>85</v>
      </c>
      <c r="D21" s="16"/>
    </row>
    <row r="22" spans="1:5" ht="42.75" x14ac:dyDescent="0.25">
      <c r="A22" s="6" t="s">
        <v>16</v>
      </c>
      <c r="B22" s="24">
        <v>0</v>
      </c>
      <c r="C22" s="61" t="s">
        <v>85</v>
      </c>
      <c r="D22" s="7"/>
      <c r="E22" s="2" t="s">
        <v>7</v>
      </c>
    </row>
    <row r="23" spans="1:5" ht="28.5" x14ac:dyDescent="0.25">
      <c r="A23" s="6" t="s">
        <v>17</v>
      </c>
      <c r="B23" s="24">
        <v>0</v>
      </c>
      <c r="C23" s="61" t="s">
        <v>85</v>
      </c>
      <c r="D23" s="7"/>
    </row>
    <row r="24" spans="1:5" ht="28.5" x14ac:dyDescent="0.25">
      <c r="A24" s="6" t="s">
        <v>18</v>
      </c>
      <c r="B24" s="24">
        <v>0</v>
      </c>
      <c r="C24" s="61" t="s">
        <v>85</v>
      </c>
      <c r="D24" s="7"/>
    </row>
    <row r="25" spans="1:5" x14ac:dyDescent="0.25">
      <c r="A25" s="6" t="s">
        <v>19</v>
      </c>
      <c r="B25" s="24">
        <v>0</v>
      </c>
      <c r="C25" s="61" t="s">
        <v>85</v>
      </c>
      <c r="D25" s="7"/>
    </row>
    <row r="26" spans="1:5" ht="28.5" x14ac:dyDescent="0.25">
      <c r="A26" s="6" t="s">
        <v>20</v>
      </c>
      <c r="B26" s="24">
        <v>0</v>
      </c>
      <c r="C26" s="61" t="s">
        <v>85</v>
      </c>
      <c r="D26" s="7"/>
    </row>
    <row r="27" spans="1:5" ht="28.5" x14ac:dyDescent="0.25">
      <c r="A27" s="6" t="s">
        <v>21</v>
      </c>
      <c r="B27" s="24">
        <v>0</v>
      </c>
      <c r="C27" s="61" t="s">
        <v>85</v>
      </c>
      <c r="D27" s="7"/>
    </row>
    <row r="28" spans="1:5" ht="28.5" x14ac:dyDescent="0.25">
      <c r="A28" s="6" t="s">
        <v>22</v>
      </c>
      <c r="B28" s="24">
        <f>B29+B30</f>
        <v>1578.24</v>
      </c>
      <c r="C28" s="61" t="s">
        <v>85</v>
      </c>
      <c r="D28" s="7"/>
    </row>
    <row r="29" spans="1:5" s="33" customFormat="1" x14ac:dyDescent="0.25">
      <c r="A29" s="18" t="s">
        <v>84</v>
      </c>
      <c r="B29" s="25">
        <v>673.84</v>
      </c>
      <c r="C29" s="19" t="s">
        <v>6</v>
      </c>
      <c r="D29" s="20">
        <v>1273.8</v>
      </c>
    </row>
    <row r="30" spans="1:5" s="33" customFormat="1" x14ac:dyDescent="0.25">
      <c r="A30" s="18" t="s">
        <v>40</v>
      </c>
      <c r="B30" s="25">
        <v>904.4</v>
      </c>
      <c r="C30" s="19" t="s">
        <v>6</v>
      </c>
      <c r="D30" s="20">
        <v>1273.8</v>
      </c>
    </row>
    <row r="31" spans="1:5" ht="28.5" x14ac:dyDescent="0.25">
      <c r="A31" s="6" t="s">
        <v>23</v>
      </c>
      <c r="B31" s="24">
        <v>0</v>
      </c>
      <c r="C31" s="61" t="s">
        <v>85</v>
      </c>
      <c r="D31" s="7"/>
    </row>
    <row r="32" spans="1:5" ht="42.75" x14ac:dyDescent="0.25">
      <c r="A32" s="6" t="s">
        <v>24</v>
      </c>
      <c r="B32" s="24">
        <f>SUM(B33:B35)</f>
        <v>6125.1100000000006</v>
      </c>
      <c r="C32" s="61" t="s">
        <v>85</v>
      </c>
      <c r="D32" s="7"/>
    </row>
    <row r="33" spans="1:8" s="33" customFormat="1" x14ac:dyDescent="0.25">
      <c r="A33" s="18" t="s">
        <v>38</v>
      </c>
      <c r="B33" s="25">
        <v>10</v>
      </c>
      <c r="C33" s="19" t="s">
        <v>6</v>
      </c>
      <c r="D33" s="20">
        <v>588.44000000000005</v>
      </c>
    </row>
    <row r="34" spans="1:8" s="33" customFormat="1" x14ac:dyDescent="0.25">
      <c r="A34" s="18" t="s">
        <v>41</v>
      </c>
      <c r="B34" s="25">
        <v>2994.27</v>
      </c>
      <c r="C34" s="19" t="s">
        <v>6</v>
      </c>
      <c r="D34" s="20">
        <v>1217.18</v>
      </c>
    </row>
    <row r="35" spans="1:8" s="33" customFormat="1" x14ac:dyDescent="0.25">
      <c r="A35" s="18" t="s">
        <v>42</v>
      </c>
      <c r="B35" s="25">
        <v>3120.84</v>
      </c>
      <c r="C35" s="19" t="s">
        <v>6</v>
      </c>
      <c r="D35" s="20">
        <v>1273.8</v>
      </c>
    </row>
    <row r="36" spans="1:8" x14ac:dyDescent="0.25">
      <c r="A36" s="6" t="s">
        <v>25</v>
      </c>
      <c r="B36" s="24">
        <f>B37</f>
        <v>300</v>
      </c>
      <c r="C36" s="61" t="s">
        <v>85</v>
      </c>
      <c r="D36" s="7"/>
    </row>
    <row r="37" spans="1:8" ht="30" x14ac:dyDescent="0.25">
      <c r="A37" s="9" t="s">
        <v>8</v>
      </c>
      <c r="B37" s="27">
        <f>D37*5*12</f>
        <v>300</v>
      </c>
      <c r="C37" s="12" t="s">
        <v>9</v>
      </c>
      <c r="D37" s="12">
        <v>5</v>
      </c>
    </row>
    <row r="38" spans="1:8" x14ac:dyDescent="0.25">
      <c r="A38" s="5" t="s">
        <v>80</v>
      </c>
      <c r="B38" s="24">
        <f>B13++B16+B17+B20+B21+B22+B23+B24+B26+B27+B28+B31+B545+B32</f>
        <v>21708.980000000003</v>
      </c>
      <c r="C38" s="61" t="s">
        <v>85</v>
      </c>
      <c r="D38" s="7"/>
      <c r="H38" s="1" t="b">
        <f>B38='Работы 2019 '!C15</f>
        <v>1</v>
      </c>
    </row>
    <row r="39" spans="1:8" x14ac:dyDescent="0.25">
      <c r="A39" s="5" t="s">
        <v>81</v>
      </c>
      <c r="B39" s="24">
        <f>B38*1.2+B36</f>
        <v>26350.776000000002</v>
      </c>
      <c r="C39" s="61" t="s">
        <v>85</v>
      </c>
      <c r="D39" s="7"/>
    </row>
    <row r="40" spans="1:8" x14ac:dyDescent="0.25">
      <c r="A40" s="5" t="s">
        <v>82</v>
      </c>
      <c r="B40" s="24">
        <f>B4+B6+B9-B39</f>
        <v>37502.183600000004</v>
      </c>
      <c r="C40" s="61" t="s">
        <v>85</v>
      </c>
      <c r="D40" s="7"/>
    </row>
    <row r="41" spans="1:8" ht="28.5" x14ac:dyDescent="0.25">
      <c r="A41" s="6" t="s">
        <v>83</v>
      </c>
      <c r="B41" s="24">
        <f>B40+B8</f>
        <v>27389.163600000007</v>
      </c>
      <c r="C41" s="61" t="s">
        <v>85</v>
      </c>
      <c r="D41" s="7"/>
    </row>
  </sheetData>
  <sheetProtection sheet="1" objects="1" scenarios="1" formatCells="0" formatColumn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15"/>
  <sheetViews>
    <sheetView workbookViewId="0">
      <pane ySplit="5" topLeftCell="A6" activePane="bottomLeft" state="frozen"/>
      <selection pane="bottomLeft" activeCell="C15" sqref="C15"/>
    </sheetView>
  </sheetViews>
  <sheetFormatPr defaultRowHeight="15" x14ac:dyDescent="0.25"/>
  <cols>
    <col min="1" max="1" width="10.28515625" style="30" customWidth="1"/>
    <col min="2" max="2" width="64" customWidth="1"/>
    <col min="3" max="3" width="13.7109375" style="29" customWidth="1"/>
    <col min="4" max="4" width="13.7109375" style="30" customWidth="1"/>
    <col min="5" max="5" width="13.7109375" customWidth="1"/>
  </cols>
  <sheetData>
    <row r="2" spans="1:5" x14ac:dyDescent="0.25">
      <c r="B2" s="28" t="s">
        <v>34</v>
      </c>
      <c r="E2" s="28"/>
    </row>
    <row r="3" spans="1:5" x14ac:dyDescent="0.25">
      <c r="B3" s="28" t="s">
        <v>35</v>
      </c>
      <c r="E3" s="28"/>
    </row>
    <row r="4" spans="1:5" x14ac:dyDescent="0.25">
      <c r="B4" s="28"/>
      <c r="E4" s="28"/>
    </row>
    <row r="5" spans="1:5" x14ac:dyDescent="0.25">
      <c r="A5" s="31" t="s">
        <v>73</v>
      </c>
      <c r="B5" s="31" t="s">
        <v>30</v>
      </c>
      <c r="C5" s="38" t="s">
        <v>31</v>
      </c>
      <c r="D5" s="31" t="s">
        <v>32</v>
      </c>
      <c r="E5" s="31" t="s">
        <v>33</v>
      </c>
    </row>
    <row r="6" spans="1:5" x14ac:dyDescent="0.25">
      <c r="A6" s="19">
        <v>3</v>
      </c>
      <c r="B6" s="18" t="s">
        <v>36</v>
      </c>
      <c r="C6" s="21">
        <v>2224.7399999999998</v>
      </c>
      <c r="D6" s="19" t="s">
        <v>13</v>
      </c>
      <c r="E6" s="18">
        <v>42</v>
      </c>
    </row>
    <row r="7" spans="1:5" x14ac:dyDescent="0.25">
      <c r="A7" s="19">
        <v>3</v>
      </c>
      <c r="B7" s="18" t="s">
        <v>37</v>
      </c>
      <c r="C7" s="21">
        <v>1959.89</v>
      </c>
      <c r="D7" s="19" t="s">
        <v>13</v>
      </c>
      <c r="E7" s="18">
        <v>37</v>
      </c>
    </row>
    <row r="8" spans="1:5" x14ac:dyDescent="0.25">
      <c r="A8" s="19">
        <v>14</v>
      </c>
      <c r="B8" s="18" t="s">
        <v>38</v>
      </c>
      <c r="C8" s="21">
        <v>10</v>
      </c>
      <c r="D8" s="19" t="s">
        <v>6</v>
      </c>
      <c r="E8" s="18">
        <v>588.44000000000005</v>
      </c>
    </row>
    <row r="9" spans="1:5" x14ac:dyDescent="0.25">
      <c r="A9" s="19">
        <v>12</v>
      </c>
      <c r="B9" s="18" t="s">
        <v>39</v>
      </c>
      <c r="C9" s="21">
        <v>673.84</v>
      </c>
      <c r="D9" s="19" t="s">
        <v>6</v>
      </c>
      <c r="E9" s="18">
        <v>1273.8</v>
      </c>
    </row>
    <row r="10" spans="1:5" x14ac:dyDescent="0.25">
      <c r="A10" s="19">
        <v>12</v>
      </c>
      <c r="B10" s="18" t="s">
        <v>40</v>
      </c>
      <c r="C10" s="21">
        <v>904.4</v>
      </c>
      <c r="D10" s="19" t="s">
        <v>6</v>
      </c>
      <c r="E10" s="18">
        <v>1273.8</v>
      </c>
    </row>
    <row r="11" spans="1:5" x14ac:dyDescent="0.25">
      <c r="A11" s="19">
        <v>14</v>
      </c>
      <c r="B11" s="18" t="s">
        <v>41</v>
      </c>
      <c r="C11" s="21">
        <v>2994.27</v>
      </c>
      <c r="D11" s="19" t="s">
        <v>6</v>
      </c>
      <c r="E11" s="18">
        <v>1217.18</v>
      </c>
    </row>
    <row r="12" spans="1:5" x14ac:dyDescent="0.25">
      <c r="A12" s="19">
        <v>14</v>
      </c>
      <c r="B12" s="18" t="s">
        <v>42</v>
      </c>
      <c r="C12" s="21">
        <v>3120.84</v>
      </c>
      <c r="D12" s="19" t="s">
        <v>6</v>
      </c>
      <c r="E12" s="18">
        <v>1273.8</v>
      </c>
    </row>
    <row r="13" spans="1:5" x14ac:dyDescent="0.25">
      <c r="A13" s="19">
        <v>1</v>
      </c>
      <c r="B13" s="18" t="s">
        <v>43</v>
      </c>
      <c r="C13" s="21">
        <v>4789.49</v>
      </c>
      <c r="D13" s="19" t="s">
        <v>6</v>
      </c>
      <c r="E13" s="18">
        <v>1273.8</v>
      </c>
    </row>
    <row r="14" spans="1:5" x14ac:dyDescent="0.25">
      <c r="A14" s="19">
        <v>1</v>
      </c>
      <c r="B14" s="18" t="s">
        <v>44</v>
      </c>
      <c r="C14" s="21">
        <v>5031.51</v>
      </c>
      <c r="D14" s="19" t="s">
        <v>6</v>
      </c>
      <c r="E14" s="18">
        <v>1273.8</v>
      </c>
    </row>
    <row r="15" spans="1:5" x14ac:dyDescent="0.25">
      <c r="A15" s="37"/>
      <c r="B15" s="36" t="s">
        <v>45</v>
      </c>
      <c r="C15" s="35">
        <v>21708.980000000003</v>
      </c>
      <c r="D15" s="34"/>
      <c r="E15" s="32">
        <v>8253.6200000000008</v>
      </c>
    </row>
  </sheetData>
  <autoFilter ref="A5:E1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39" sqref="B39"/>
    </sheetView>
  </sheetViews>
  <sheetFormatPr defaultRowHeight="15" x14ac:dyDescent="0.25"/>
  <cols>
    <col min="1" max="1" width="9.140625" style="33"/>
    <col min="2" max="3" width="11.42578125" style="33" customWidth="1"/>
    <col min="4" max="5" width="14.7109375" style="33" customWidth="1"/>
    <col min="6" max="6" width="11.42578125" style="33" customWidth="1"/>
    <col min="7" max="7" width="13" style="33" customWidth="1"/>
    <col min="8" max="8" width="13.28515625" style="33" customWidth="1"/>
    <col min="9" max="16384" width="9.140625" style="33"/>
  </cols>
  <sheetData>
    <row r="1" spans="1:8" ht="16.5" x14ac:dyDescent="0.25">
      <c r="A1" s="44" t="s">
        <v>46</v>
      </c>
      <c r="B1" s="44"/>
      <c r="C1" s="44"/>
      <c r="D1" s="44"/>
      <c r="E1" s="44"/>
      <c r="F1" s="44"/>
      <c r="G1" s="44"/>
      <c r="H1" s="44"/>
    </row>
    <row r="3" spans="1:8" s="48" customFormat="1" ht="25.5" x14ac:dyDescent="0.25">
      <c r="A3" s="45" t="s">
        <v>47</v>
      </c>
      <c r="B3" s="46" t="s">
        <v>48</v>
      </c>
      <c r="C3" s="47"/>
      <c r="D3" s="45" t="s">
        <v>49</v>
      </c>
      <c r="E3" s="45" t="s">
        <v>50</v>
      </c>
      <c r="F3" s="45" t="s">
        <v>51</v>
      </c>
      <c r="G3" s="45" t="s">
        <v>52</v>
      </c>
      <c r="H3" s="45" t="s">
        <v>53</v>
      </c>
    </row>
    <row r="4" spans="1:8" x14ac:dyDescent="0.25">
      <c r="A4" s="49" t="s">
        <v>54</v>
      </c>
      <c r="B4" s="50" t="s">
        <v>55</v>
      </c>
      <c r="C4" s="51" t="s">
        <v>56</v>
      </c>
      <c r="D4" s="51"/>
      <c r="E4" s="51"/>
      <c r="F4" s="51"/>
      <c r="G4" s="51"/>
      <c r="H4" s="52"/>
    </row>
    <row r="5" spans="1:8" x14ac:dyDescent="0.25">
      <c r="A5" s="53" t="s">
        <v>57</v>
      </c>
      <c r="B5" s="54" t="s">
        <v>58</v>
      </c>
      <c r="C5" s="55"/>
      <c r="D5" s="56">
        <v>3873.64</v>
      </c>
      <c r="E5" s="56">
        <v>2090.91</v>
      </c>
      <c r="F5" s="57">
        <v>53.98</v>
      </c>
      <c r="G5" s="45" t="s">
        <v>59</v>
      </c>
      <c r="H5" s="45" t="s">
        <v>60</v>
      </c>
    </row>
    <row r="6" spans="1:8" x14ac:dyDescent="0.25">
      <c r="A6" s="53" t="s">
        <v>57</v>
      </c>
      <c r="B6" s="54" t="s">
        <v>58</v>
      </c>
      <c r="C6" s="55"/>
      <c r="D6" s="56">
        <v>3873.64</v>
      </c>
      <c r="E6" s="56">
        <v>5914.82</v>
      </c>
      <c r="F6" s="57">
        <v>152.69</v>
      </c>
      <c r="G6" s="45" t="s">
        <v>61</v>
      </c>
      <c r="H6" s="45" t="s">
        <v>60</v>
      </c>
    </row>
    <row r="7" spans="1:8" x14ac:dyDescent="0.25">
      <c r="A7" s="53" t="s">
        <v>57</v>
      </c>
      <c r="B7" s="54" t="s">
        <v>58</v>
      </c>
      <c r="C7" s="55"/>
      <c r="D7" s="56">
        <v>3873.64</v>
      </c>
      <c r="E7" s="56">
        <v>2090.91</v>
      </c>
      <c r="F7" s="57">
        <v>53.98</v>
      </c>
      <c r="G7" s="45" t="s">
        <v>62</v>
      </c>
      <c r="H7" s="45" t="s">
        <v>60</v>
      </c>
    </row>
    <row r="8" spans="1:8" x14ac:dyDescent="0.25">
      <c r="A8" s="53" t="s">
        <v>57</v>
      </c>
      <c r="B8" s="54" t="s">
        <v>58</v>
      </c>
      <c r="C8" s="55"/>
      <c r="D8" s="56">
        <v>3873.64</v>
      </c>
      <c r="E8" s="56">
        <v>1864.08</v>
      </c>
      <c r="F8" s="57">
        <v>48.12</v>
      </c>
      <c r="G8" s="45" t="s">
        <v>63</v>
      </c>
      <c r="H8" s="45" t="s">
        <v>60</v>
      </c>
    </row>
    <row r="9" spans="1:8" x14ac:dyDescent="0.25">
      <c r="A9" s="53" t="s">
        <v>57</v>
      </c>
      <c r="B9" s="54" t="s">
        <v>58</v>
      </c>
      <c r="C9" s="55"/>
      <c r="D9" s="56">
        <v>3873.64</v>
      </c>
      <c r="E9" s="56">
        <v>2291.4</v>
      </c>
      <c r="F9" s="57">
        <v>59.15</v>
      </c>
      <c r="G9" s="45" t="s">
        <v>64</v>
      </c>
      <c r="H9" s="45" t="s">
        <v>60</v>
      </c>
    </row>
    <row r="10" spans="1:8" x14ac:dyDescent="0.25">
      <c r="A10" s="53" t="s">
        <v>57</v>
      </c>
      <c r="B10" s="54" t="s">
        <v>58</v>
      </c>
      <c r="C10" s="55"/>
      <c r="D10" s="56">
        <v>3873.64</v>
      </c>
      <c r="E10" s="56">
        <v>790.91</v>
      </c>
      <c r="F10" s="57">
        <v>20.420000000000002</v>
      </c>
      <c r="G10" s="45" t="s">
        <v>65</v>
      </c>
      <c r="H10" s="45" t="s">
        <v>60</v>
      </c>
    </row>
    <row r="11" spans="1:8" x14ac:dyDescent="0.25">
      <c r="A11" s="53" t="s">
        <v>57</v>
      </c>
      <c r="B11" s="54" t="s">
        <v>58</v>
      </c>
      <c r="C11" s="55"/>
      <c r="D11" s="56">
        <v>4158.09</v>
      </c>
      <c r="E11" s="56">
        <v>1790.91</v>
      </c>
      <c r="F11" s="57">
        <v>43.07</v>
      </c>
      <c r="G11" s="45" t="s">
        <v>66</v>
      </c>
      <c r="H11" s="45" t="s">
        <v>60</v>
      </c>
    </row>
    <row r="12" spans="1:8" x14ac:dyDescent="0.25">
      <c r="A12" s="53" t="s">
        <v>57</v>
      </c>
      <c r="B12" s="54" t="s">
        <v>58</v>
      </c>
      <c r="C12" s="55"/>
      <c r="D12" s="56">
        <v>4094.52</v>
      </c>
      <c r="E12" s="56">
        <v>845.97</v>
      </c>
      <c r="F12" s="57">
        <v>20.66</v>
      </c>
      <c r="G12" s="45" t="s">
        <v>67</v>
      </c>
      <c r="H12" s="45" t="s">
        <v>60</v>
      </c>
    </row>
    <row r="13" spans="1:8" x14ac:dyDescent="0.25">
      <c r="A13" s="53" t="s">
        <v>57</v>
      </c>
      <c r="B13" s="54" t="s">
        <v>58</v>
      </c>
      <c r="C13" s="55"/>
      <c r="D13" s="56">
        <v>4094.52</v>
      </c>
      <c r="E13" s="56">
        <v>6782.4</v>
      </c>
      <c r="F13" s="57">
        <v>165.65</v>
      </c>
      <c r="G13" s="45" t="s">
        <v>68</v>
      </c>
      <c r="H13" s="45" t="s">
        <v>60</v>
      </c>
    </row>
    <row r="14" spans="1:8" x14ac:dyDescent="0.25">
      <c r="A14" s="53" t="s">
        <v>57</v>
      </c>
      <c r="B14" s="54" t="s">
        <v>58</v>
      </c>
      <c r="C14" s="55"/>
      <c r="D14" s="56">
        <v>4094.52</v>
      </c>
      <c r="E14" s="56">
        <v>6782.4</v>
      </c>
      <c r="F14" s="57">
        <v>165.65</v>
      </c>
      <c r="G14" s="45" t="s">
        <v>69</v>
      </c>
      <c r="H14" s="45" t="s">
        <v>60</v>
      </c>
    </row>
    <row r="15" spans="1:8" x14ac:dyDescent="0.25">
      <c r="A15" s="53" t="s">
        <v>57</v>
      </c>
      <c r="B15" s="54" t="s">
        <v>58</v>
      </c>
      <c r="C15" s="55"/>
      <c r="D15" s="56">
        <v>4094.52</v>
      </c>
      <c r="E15" s="56">
        <v>4392</v>
      </c>
      <c r="F15" s="57">
        <v>107.27</v>
      </c>
      <c r="G15" s="45" t="s">
        <v>70</v>
      </c>
      <c r="H15" s="45" t="s">
        <v>60</v>
      </c>
    </row>
    <row r="16" spans="1:8" x14ac:dyDescent="0.25">
      <c r="A16" s="53" t="s">
        <v>57</v>
      </c>
      <c r="B16" s="54" t="s">
        <v>58</v>
      </c>
      <c r="C16" s="55"/>
      <c r="D16" s="56">
        <v>4094.52</v>
      </c>
      <c r="E16" s="56">
        <v>2122.8000000000002</v>
      </c>
      <c r="F16" s="57">
        <v>51.84</v>
      </c>
      <c r="G16" s="45" t="s">
        <v>71</v>
      </c>
      <c r="H16" s="45" t="s">
        <v>60</v>
      </c>
    </row>
    <row r="17" spans="1:8" x14ac:dyDescent="0.25">
      <c r="A17" s="46" t="s">
        <v>72</v>
      </c>
      <c r="B17" s="58"/>
      <c r="C17" s="47"/>
      <c r="D17" s="59">
        <v>47872.53</v>
      </c>
      <c r="E17" s="59">
        <v>37759.51</v>
      </c>
      <c r="F17" s="60">
        <v>78.88</v>
      </c>
      <c r="G17" s="45" t="s">
        <v>54</v>
      </c>
      <c r="H17" s="45" t="s">
        <v>54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Юности, д. 11 </vt:lpstr>
      <vt:lpstr>Работы 2019 </vt:lpstr>
      <vt:lpstr>Справка</vt:lpstr>
      <vt:lpstr>'Юности, д. 11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Иван Фофонов</cp:lastModifiedBy>
  <cp:lastPrinted>2019-01-31T07:44:21Z</cp:lastPrinted>
  <dcterms:created xsi:type="dcterms:W3CDTF">2018-02-13T05:54:21Z</dcterms:created>
  <dcterms:modified xsi:type="dcterms:W3CDTF">2020-03-19T01:20:25Z</dcterms:modified>
</cp:coreProperties>
</file>