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330" windowWidth="15855" windowHeight="10680"/>
  </bookViews>
  <sheets>
    <sheet name="Лист1" sheetId="1" r:id="rId1"/>
  </sheets>
  <definedNames>
    <definedName name="_xlnm.Print_Area" localSheetId="0">Лист1!$A$1:$D$126</definedName>
  </definedNames>
  <calcPr calcId="125725"/>
</workbook>
</file>

<file path=xl/calcChain.xml><?xml version="1.0" encoding="utf-8"?>
<calcChain xmlns="http://schemas.openxmlformats.org/spreadsheetml/2006/main">
  <c r="B29" i="1"/>
  <c r="B63"/>
  <c r="B108"/>
  <c r="B17"/>
  <c r="B8" l="1"/>
  <c r="B106"/>
  <c r="B103"/>
  <c r="B100"/>
  <c r="B98"/>
  <c r="B22"/>
  <c r="B20"/>
  <c r="B14"/>
  <c r="B11"/>
  <c r="B9" s="1"/>
  <c r="B124" l="1"/>
  <c r="B12"/>
  <c r="B122"/>
  <c r="B121" s="1"/>
  <c r="B125" l="1"/>
  <c r="B126" s="1"/>
</calcChain>
</file>

<file path=xl/sharedStrings.xml><?xml version="1.0" encoding="utf-8"?>
<sst xmlns="http://schemas.openxmlformats.org/spreadsheetml/2006/main" count="233" uniqueCount="138">
  <si>
    <t>Ед.изм.</t>
  </si>
  <si>
    <t>Количество работ (ед.)</t>
  </si>
  <si>
    <t>Наименование работ (услуг)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</si>
  <si>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</si>
  <si>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</si>
  <si>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</si>
  <si>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</si>
  <si>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</si>
  <si>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</si>
  <si>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</si>
  <si>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</si>
  <si>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</si>
  <si>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</si>
  <si>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</si>
  <si>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</si>
  <si>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</si>
  <si>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</si>
  <si>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</si>
  <si>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</si>
  <si>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</si>
  <si>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</si>
  <si>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</si>
  <si>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</si>
  <si>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руб.</t>
  </si>
  <si>
    <t xml:space="preserve">Годовая фактическая стоимость работ (услуг) </t>
  </si>
  <si>
    <t>Доходы по дому:</t>
  </si>
  <si>
    <t>Адрес: ул. Ингодинская, д. 4</t>
  </si>
  <si>
    <t>м2</t>
  </si>
  <si>
    <t>1 стояк</t>
  </si>
  <si>
    <t>м</t>
  </si>
  <si>
    <t>Старшие по дому</t>
  </si>
  <si>
    <t>1 дом</t>
  </si>
  <si>
    <t>Устранение свищей хомутами</t>
  </si>
  <si>
    <t>Очистка канализационной сети</t>
  </si>
  <si>
    <t>выезд</t>
  </si>
  <si>
    <t>Выезд а/машины по заявке</t>
  </si>
  <si>
    <t>Широбокова С.Г.</t>
  </si>
  <si>
    <t>шт.</t>
  </si>
  <si>
    <t>Осмотр подвала</t>
  </si>
  <si>
    <t>Протяжка контактов на электроприборах</t>
  </si>
  <si>
    <t>Отключение отопления</t>
  </si>
  <si>
    <t>Ремонт вентелей до 32 д.</t>
  </si>
  <si>
    <t>Сброс воздуха со стояков отопления с использованием а/м газель</t>
  </si>
  <si>
    <t>Смена вентиля до 20 мм</t>
  </si>
  <si>
    <t>Смена врезки/сборки без сварочных работ</t>
  </si>
  <si>
    <t>Чистка фильтра</t>
  </si>
  <si>
    <t>Замена электрической лампы накаливания</t>
  </si>
  <si>
    <t>Замена электропатрона с материалами при открытой арматуре</t>
  </si>
  <si>
    <t>Изготовление сничек</t>
  </si>
  <si>
    <t>Прокладка электрокабеля АВВГ 2*2,5 мм2</t>
  </si>
  <si>
    <t>подъезд</t>
  </si>
  <si>
    <t>Начальное сальдо на 01.01.2021 г.</t>
  </si>
  <si>
    <t>Валка деревьев диаметром свыше 300 мм в городских ус-ях с ис-ем автовы</t>
  </si>
  <si>
    <t>м3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</si>
  <si>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</si>
  <si>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</si>
  <si>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Дезинсекция Дезснабсервис</t>
  </si>
  <si>
    <t>Завоз песка в песочницу</t>
  </si>
  <si>
    <t>Закрытие задвижек,отк-е сбросников перед опр-кой,от-е задвиж после опр</t>
  </si>
  <si>
    <t>дом</t>
  </si>
  <si>
    <t>Закрытие/открытие стояков водоснабжения с использованием  а/м газель</t>
  </si>
  <si>
    <t>Замена контргайки на радиаторе</t>
  </si>
  <si>
    <t>Замена электрической розетки</t>
  </si>
  <si>
    <t>Замена электровыключателей</t>
  </si>
  <si>
    <t>Замена электропатрона с материалом</t>
  </si>
  <si>
    <t>Запуск системы отопления</t>
  </si>
  <si>
    <t>Засыпка ямы</t>
  </si>
  <si>
    <t>Изготовление деревянной лавочки</t>
  </si>
  <si>
    <t>Изготовление деревянных счетов (ДРС)</t>
  </si>
  <si>
    <t>Изготовление и установка сничек на металлическую дверь</t>
  </si>
  <si>
    <t>Изготовление реестров для собственников, Ингодинская, 4</t>
  </si>
  <si>
    <t>Изготовление стола-песочницы</t>
  </si>
  <si>
    <t>Изоляция труб отопления на чердаке жилого дома</t>
  </si>
  <si>
    <t>Мелкий ремонт деревянных макетов</t>
  </si>
  <si>
    <t>Навеска замка (тросовый)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</si>
  <si>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</si>
  <si>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</si>
  <si>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Осмотр электропроводки</t>
  </si>
  <si>
    <t>Осмотр электросчетчика</t>
  </si>
  <si>
    <t>Побелка фасада дома, ул. Ингодинская, д. 4</t>
  </si>
  <si>
    <t>Покраска и теплоизол. розливов и тепл. узлов, ул. Ингодинская, д. 4</t>
  </si>
  <si>
    <t>Покраска и теплоизоляция калачей и грязевиков, ул. Ингодинская, 4</t>
  </si>
  <si>
    <t>Приваривание сничек</t>
  </si>
  <si>
    <t>Промывка водоподогревателя</t>
  </si>
  <si>
    <t>Промывка канализационного выпуска</t>
  </si>
  <si>
    <t>Прочистка труб водоснабжения</t>
  </si>
  <si>
    <t>Ремонт ВРУ ул. Ингодинская, д. 4</t>
  </si>
  <si>
    <t>Ремонт двери</t>
  </si>
  <si>
    <t>Ремонт доводчика</t>
  </si>
  <si>
    <t>Ремонт короба в подъезде</t>
  </si>
  <si>
    <t>Ремонт кровли</t>
  </si>
  <si>
    <t>Ремонт отбойника</t>
  </si>
  <si>
    <t>Санитарная обрезка сухих вершин и веток деревьев с исп-ем автовышки</t>
  </si>
  <si>
    <t>Смена вентиля д. 20 мм</t>
  </si>
  <si>
    <t>Содержание ДРС 1,2 кв. 2021 г. коэф.0,8;0,85;0,9;1</t>
  </si>
  <si>
    <t>Содержание ДРС 3,4 кв. 2021 г. коэф.0,8;0,85;0,9;1</t>
  </si>
  <si>
    <t>Тех.обслуживание ГО К=0,6;0,8;0,85;0,9;1 (1,2 кв. 2021 г.)</t>
  </si>
  <si>
    <t>Тех.обслуживание ГО К=0,6;0,8;0,85;0,9;1 (3,4 кв. 2021 г.)</t>
  </si>
  <si>
    <t>Уборка МОП 1,2 кв. 2021 г. К=0,8</t>
  </si>
  <si>
    <t>Уборка МОП 3,4 кв. 2021 г. К=0,8</t>
  </si>
  <si>
    <t>Уборка придомовой территории 1,2 кв. 2021 г. К=0,6;0,8</t>
  </si>
  <si>
    <t>Уборка придомовой территории 3,4 кв. 2021 г. К=0,6;0,8</t>
  </si>
  <si>
    <t>Управление жилым фондом 1,2 кв. 2021г. К=0,6;0,8;0,85;0,9;1</t>
  </si>
  <si>
    <t>Управление жилым фондом 3,4 кв. 2021г. К=0,6;0,8;0,85;0,9;1</t>
  </si>
  <si>
    <t>Установка лавочки</t>
  </si>
  <si>
    <t>Установка новогодних елок с изготовлением деревянной крестовины</t>
  </si>
  <si>
    <t>Установка светильников с датчиком на движение</t>
  </si>
  <si>
    <t>шт</t>
  </si>
  <si>
    <t>Установка сничек и навеска замков</t>
  </si>
  <si>
    <t>Установка стол-песочницы</t>
  </si>
  <si>
    <t>Установка фановой трубы</t>
  </si>
  <si>
    <t>Установка элемента дет. площ."Счеты" с бетонир. стоек (без ст-ти элеме</t>
  </si>
  <si>
    <t>Утепление вентпродухов изовером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</si>
  <si>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</si>
  <si>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</si>
  <si>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Частичная замена стояка КНС д. 110</t>
  </si>
  <si>
    <t>метр</t>
  </si>
  <si>
    <t>Частичный ремонт кровли</t>
  </si>
  <si>
    <t>Чистка водоподогревателя</t>
  </si>
  <si>
    <t>Электрическая энергия потр.при содержании общего имущ. МКД 1,2 кв.2021</t>
  </si>
  <si>
    <t>замена электрической лампы накаливания</t>
  </si>
  <si>
    <t>исполнение заявок не связанных с ремонтом</t>
  </si>
  <si>
    <t>навеска замка (крабовый)</t>
  </si>
  <si>
    <t>осмотр электросчетчика</t>
  </si>
  <si>
    <t>очистка труб канализации и вентеляции от куржака в зим. период</t>
  </si>
  <si>
    <t>установка светильника с датчиком на движение</t>
  </si>
  <si>
    <t>установка урн</t>
  </si>
  <si>
    <t>чистка врезки</t>
  </si>
  <si>
    <t>период: 01.01.2021-31.12.2021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</si>
  <si>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</si>
  <si>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</si>
  <si>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</si>
  <si>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</si>
  <si>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16. Всего расходов по дому за 2021 г.</t>
  </si>
  <si>
    <t>17. Всего расходов по дому с НДС за 2021 г.</t>
  </si>
  <si>
    <t>18. Конечное сальдо по дому на 31.12.2021 г.</t>
  </si>
  <si>
    <t>Электрическая энергия потр.при содержании общего имущ. МКД 3,4 кв.2021</t>
  </si>
  <si>
    <t>15. Прочая работа (услуга)</t>
  </si>
</sst>
</file>

<file path=xl/styles.xml><?xml version="1.0" encoding="utf-8"?>
<styleSheet xmlns="http://schemas.openxmlformats.org/spreadsheetml/2006/main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.00_-;\-* #,##0.00_-;_-* &quot;-&quot;??_-;_-@_-"/>
    <numFmt numFmtId="167" formatCode="#,##0.00_ ;\-#,##0.00\ 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</cellStyleXfs>
  <cellXfs count="53">
    <xf numFmtId="0" fontId="0" fillId="0" borderId="0" xfId="0"/>
    <xf numFmtId="165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165" fontId="4" fillId="3" borderId="2" xfId="3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165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0" fontId="0" fillId="3" borderId="0" xfId="0" applyFill="1"/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165" fontId="11" fillId="3" borderId="2" xfId="3" applyFont="1" applyFill="1" applyBorder="1" applyAlignment="1">
      <alignment horizontal="center" vertical="center" wrapText="1"/>
    </xf>
    <xf numFmtId="164" fontId="4" fillId="3" borderId="2" xfId="1" applyNumberFormat="1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left"/>
    </xf>
    <xf numFmtId="0" fontId="0" fillId="0" borderId="0" xfId="0"/>
    <xf numFmtId="49" fontId="0" fillId="0" borderId="3" xfId="0" applyNumberFormat="1" applyFill="1" applyBorder="1"/>
    <xf numFmtId="166" fontId="0" fillId="0" borderId="3" xfId="0" applyNumberFormat="1" applyFill="1" applyBorder="1"/>
    <xf numFmtId="0" fontId="12" fillId="0" borderId="4" xfId="1" applyFont="1" applyFill="1" applyBorder="1" applyAlignment="1">
      <alignment horizontal="left" vertical="center" wrapText="1"/>
    </xf>
    <xf numFmtId="165" fontId="12" fillId="0" borderId="2" xfId="3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167" fontId="4" fillId="3" borderId="2" xfId="1" applyNumberFormat="1" applyFont="1" applyFill="1" applyBorder="1" applyAlignment="1">
      <alignment horizontal="center" vertical="center" wrapText="1"/>
    </xf>
    <xf numFmtId="167" fontId="11" fillId="3" borderId="2" xfId="1" applyNumberFormat="1" applyFont="1" applyFill="1" applyBorder="1" applyAlignment="1">
      <alignment horizontal="center" vertical="center" wrapText="1"/>
    </xf>
    <xf numFmtId="167" fontId="6" fillId="3" borderId="2" xfId="0" applyNumberFormat="1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center" vertical="center" wrapText="1"/>
    </xf>
    <xf numFmtId="4" fontId="0" fillId="0" borderId="3" xfId="0" applyNumberFormat="1" applyFill="1" applyBorder="1"/>
    <xf numFmtId="167" fontId="6" fillId="3" borderId="2" xfId="0" applyNumberFormat="1" applyFont="1" applyFill="1" applyBorder="1" applyAlignment="1">
      <alignment horizontal="center"/>
    </xf>
    <xf numFmtId="4" fontId="6" fillId="3" borderId="2" xfId="0" applyNumberFormat="1" applyFont="1" applyFill="1" applyBorder="1" applyAlignment="1">
      <alignment horizontal="center"/>
    </xf>
    <xf numFmtId="167" fontId="8" fillId="3" borderId="2" xfId="0" applyNumberFormat="1" applyFont="1" applyFill="1" applyBorder="1" applyAlignment="1">
      <alignment horizontal="center" vertical="center" wrapText="1"/>
    </xf>
    <xf numFmtId="167" fontId="6" fillId="3" borderId="2" xfId="3" applyNumberFormat="1" applyFont="1" applyFill="1" applyBorder="1" applyAlignment="1">
      <alignment horizontal="center" vertical="center" wrapText="1"/>
    </xf>
    <xf numFmtId="0" fontId="0" fillId="0" borderId="0" xfId="0"/>
    <xf numFmtId="49" fontId="0" fillId="0" borderId="3" xfId="0" applyNumberFormat="1" applyFill="1" applyBorder="1"/>
    <xf numFmtId="166" fontId="0" fillId="0" borderId="3" xfId="0" applyNumberFormat="1" applyFill="1" applyBorder="1"/>
    <xf numFmtId="0" fontId="2" fillId="3" borderId="2" xfId="0" applyFont="1" applyFill="1" applyBorder="1" applyAlignment="1">
      <alignment horizontal="left" vertical="center" wrapText="1"/>
    </xf>
    <xf numFmtId="166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6" fillId="3" borderId="2" xfId="0" applyFont="1" applyFill="1" applyBorder="1" applyAlignment="1">
      <alignment horizontal="left" vertical="center" wrapText="1"/>
    </xf>
    <xf numFmtId="49" fontId="0" fillId="0" borderId="3" xfId="0" applyNumberFormat="1" applyFill="1" applyBorder="1" applyAlignment="1">
      <alignment horizontal="left"/>
    </xf>
    <xf numFmtId="49" fontId="0" fillId="3" borderId="3" xfId="0" applyNumberFormat="1" applyFill="1" applyBorder="1" applyAlignment="1">
      <alignment horizontal="left"/>
    </xf>
    <xf numFmtId="0" fontId="4" fillId="3" borderId="2" xfId="1" applyFont="1" applyFill="1" applyBorder="1" applyAlignment="1">
      <alignment horizontal="left" vertical="center" wrapText="1"/>
    </xf>
    <xf numFmtId="0" fontId="11" fillId="3" borderId="2" xfId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6"/>
  <sheetViews>
    <sheetView tabSelected="1" topLeftCell="A103" zoomScaleSheetLayoutView="100" workbookViewId="0">
      <selection activeCell="G121" sqref="G121"/>
    </sheetView>
  </sheetViews>
  <sheetFormatPr defaultRowHeight="15" outlineLevelRow="2"/>
  <cols>
    <col min="1" max="1" width="59.5703125" style="6" customWidth="1"/>
    <col min="2" max="2" width="15.5703125" style="18" customWidth="1"/>
    <col min="3" max="3" width="9.28515625" style="6" customWidth="1"/>
    <col min="4" max="4" width="14.42578125" style="7" customWidth="1"/>
    <col min="5" max="5" width="17.85546875" style="8" customWidth="1"/>
    <col min="6" max="16384" width="9.140625" style="8"/>
  </cols>
  <sheetData>
    <row r="1" spans="1:4" ht="37.5" customHeight="1">
      <c r="A1" s="49" t="s">
        <v>5</v>
      </c>
      <c r="B1" s="49"/>
      <c r="C1" s="49"/>
      <c r="D1" s="49"/>
    </row>
    <row r="2" spans="1:4" ht="17.25" customHeight="1">
      <c r="A2" s="13" t="s">
        <v>26</v>
      </c>
      <c r="B2" s="51" t="s">
        <v>128</v>
      </c>
      <c r="C2" s="51"/>
      <c r="D2" s="51"/>
    </row>
    <row r="3" spans="1:4" ht="57">
      <c r="A3" s="15" t="s">
        <v>2</v>
      </c>
      <c r="B3" s="17" t="s">
        <v>24</v>
      </c>
      <c r="C3" s="4" t="s">
        <v>0</v>
      </c>
      <c r="D3" s="5" t="s">
        <v>1</v>
      </c>
    </row>
    <row r="4" spans="1:4" s="27" customFormat="1">
      <c r="A4" s="24" t="s">
        <v>51</v>
      </c>
      <c r="B4" s="25">
        <v>408410.23800000036</v>
      </c>
      <c r="C4" s="26" t="s">
        <v>23</v>
      </c>
    </row>
    <row r="5" spans="1:4">
      <c r="A5" s="52" t="s">
        <v>25</v>
      </c>
      <c r="B5" s="52"/>
      <c r="C5" s="52"/>
      <c r="D5" s="52"/>
    </row>
    <row r="6" spans="1:4" ht="28.5">
      <c r="A6" s="47" t="s">
        <v>129</v>
      </c>
      <c r="B6" s="28">
        <v>1298208.18</v>
      </c>
      <c r="C6" s="10" t="s">
        <v>23</v>
      </c>
      <c r="D6" s="5"/>
    </row>
    <row r="7" spans="1:4">
      <c r="A7" s="47" t="s">
        <v>130</v>
      </c>
      <c r="B7" s="28">
        <v>1312976.68</v>
      </c>
      <c r="C7" s="10" t="s">
        <v>23</v>
      </c>
      <c r="D7" s="5"/>
    </row>
    <row r="8" spans="1:4">
      <c r="A8" s="47" t="s">
        <v>131</v>
      </c>
      <c r="B8" s="28">
        <f>B7-B6</f>
        <v>14768.5</v>
      </c>
      <c r="C8" s="10" t="s">
        <v>23</v>
      </c>
      <c r="D8" s="5"/>
    </row>
    <row r="9" spans="1:4">
      <c r="A9" s="47" t="s">
        <v>6</v>
      </c>
      <c r="B9" s="28">
        <f>B11+B10</f>
        <v>31397</v>
      </c>
      <c r="C9" s="10" t="s">
        <v>23</v>
      </c>
      <c r="D9" s="5"/>
    </row>
    <row r="10" spans="1:4">
      <c r="A10" s="48" t="s">
        <v>36</v>
      </c>
      <c r="B10" s="29">
        <v>11081.48</v>
      </c>
      <c r="C10" s="10" t="s">
        <v>23</v>
      </c>
      <c r="D10" s="16"/>
    </row>
    <row r="11" spans="1:4">
      <c r="A11" s="47" t="s">
        <v>7</v>
      </c>
      <c r="B11" s="29">
        <f>792.96*12+900*12</f>
        <v>20315.52</v>
      </c>
      <c r="C11" s="10" t="s">
        <v>23</v>
      </c>
      <c r="D11" s="5"/>
    </row>
    <row r="12" spans="1:4">
      <c r="A12" s="44" t="s">
        <v>132</v>
      </c>
      <c r="B12" s="30">
        <f>B6+B9-B11</f>
        <v>1309289.6599999999</v>
      </c>
      <c r="C12" s="10" t="s">
        <v>23</v>
      </c>
      <c r="D12" s="1"/>
    </row>
    <row r="13" spans="1:4">
      <c r="A13" s="50" t="s">
        <v>8</v>
      </c>
      <c r="B13" s="50"/>
      <c r="C13" s="50"/>
      <c r="D13" s="50"/>
    </row>
    <row r="14" spans="1:4" ht="29.25" thickBot="1">
      <c r="A14" s="44" t="s">
        <v>9</v>
      </c>
      <c r="B14" s="31">
        <f>SUM(B15:B16)</f>
        <v>225103.86</v>
      </c>
      <c r="C14" s="2"/>
      <c r="D14" s="1"/>
    </row>
    <row r="15" spans="1:4" s="37" customFormat="1" ht="15.75" thickBot="1">
      <c r="A15" s="45" t="s">
        <v>102</v>
      </c>
      <c r="B15" s="39">
        <v>109237.68</v>
      </c>
      <c r="C15" s="38" t="s">
        <v>27</v>
      </c>
      <c r="D15" s="39">
        <v>26514</v>
      </c>
    </row>
    <row r="16" spans="1:4" s="37" customFormat="1" ht="15.75" thickBot="1">
      <c r="A16" s="45" t="s">
        <v>103</v>
      </c>
      <c r="B16" s="39">
        <v>115866.18</v>
      </c>
      <c r="C16" s="38" t="s">
        <v>27</v>
      </c>
      <c r="D16" s="39">
        <v>26514</v>
      </c>
    </row>
    <row r="17" spans="1:4" ht="29.25" thickBot="1">
      <c r="A17" s="44" t="s">
        <v>10</v>
      </c>
      <c r="B17" s="31">
        <f>SUM(B18:B19)</f>
        <v>104067.42</v>
      </c>
      <c r="C17" s="2"/>
      <c r="D17" s="1"/>
    </row>
    <row r="18" spans="1:4" s="37" customFormat="1" ht="15.75" thickBot="1">
      <c r="A18" s="45" t="s">
        <v>98</v>
      </c>
      <c r="B18" s="39">
        <v>50376.6</v>
      </c>
      <c r="C18" s="38" t="s">
        <v>27</v>
      </c>
      <c r="D18" s="39">
        <v>26514</v>
      </c>
    </row>
    <row r="19" spans="1:4" s="37" customFormat="1" ht="15.75" thickBot="1">
      <c r="A19" s="45" t="s">
        <v>99</v>
      </c>
      <c r="B19" s="39">
        <v>53690.82</v>
      </c>
      <c r="C19" s="38" t="s">
        <v>27</v>
      </c>
      <c r="D19" s="39">
        <v>26514</v>
      </c>
    </row>
    <row r="20" spans="1:4" ht="29.25" thickBot="1">
      <c r="A20" s="44" t="s">
        <v>11</v>
      </c>
      <c r="B20" s="31">
        <f>SUM(B21:B21)</f>
        <v>0</v>
      </c>
      <c r="C20" s="3"/>
      <c r="D20" s="1"/>
    </row>
    <row r="21" spans="1:4" s="21" customFormat="1" ht="15.75" thickBot="1">
      <c r="A21" s="45"/>
      <c r="B21" s="32"/>
      <c r="C21" s="22"/>
      <c r="D21" s="23"/>
    </row>
    <row r="22" spans="1:4" ht="43.5" thickBot="1">
      <c r="A22" s="44" t="s">
        <v>12</v>
      </c>
      <c r="B22" s="31">
        <f>SUM(B23:B28)</f>
        <v>31021.379999999997</v>
      </c>
      <c r="C22" s="2"/>
      <c r="D22" s="1"/>
    </row>
    <row r="23" spans="1:4" s="37" customFormat="1" ht="15.75" thickBot="1">
      <c r="A23" s="45" t="s">
        <v>54</v>
      </c>
      <c r="B23" s="39">
        <v>2651.4</v>
      </c>
      <c r="C23" s="38" t="s">
        <v>27</v>
      </c>
      <c r="D23" s="39">
        <v>26514</v>
      </c>
    </row>
    <row r="24" spans="1:4" s="37" customFormat="1" ht="15.75" thickBot="1">
      <c r="A24" s="45" t="s">
        <v>55</v>
      </c>
      <c r="B24" s="39">
        <v>2651.4</v>
      </c>
      <c r="C24" s="38" t="s">
        <v>27</v>
      </c>
      <c r="D24" s="39">
        <v>26514</v>
      </c>
    </row>
    <row r="25" spans="1:4" s="37" customFormat="1" ht="15.75" thickBot="1">
      <c r="A25" s="45" t="s">
        <v>113</v>
      </c>
      <c r="B25" s="39">
        <v>2386.2600000000002</v>
      </c>
      <c r="C25" s="38" t="s">
        <v>27</v>
      </c>
      <c r="D25" s="39">
        <v>26514</v>
      </c>
    </row>
    <row r="26" spans="1:4" s="37" customFormat="1" ht="15.75" thickBot="1">
      <c r="A26" s="45" t="s">
        <v>114</v>
      </c>
      <c r="B26" s="39">
        <v>2386.2600000000002</v>
      </c>
      <c r="C26" s="38" t="s">
        <v>27</v>
      </c>
      <c r="D26" s="39">
        <v>26514</v>
      </c>
    </row>
    <row r="27" spans="1:4" s="37" customFormat="1" ht="15.75" thickBot="1">
      <c r="A27" s="45" t="s">
        <v>119</v>
      </c>
      <c r="B27" s="39">
        <v>10075.32</v>
      </c>
      <c r="C27" s="38" t="s">
        <v>27</v>
      </c>
      <c r="D27" s="39">
        <v>26514</v>
      </c>
    </row>
    <row r="28" spans="1:4" s="37" customFormat="1" ht="15.75" thickBot="1">
      <c r="A28" s="45" t="s">
        <v>136</v>
      </c>
      <c r="B28" s="39">
        <v>10870.74</v>
      </c>
      <c r="C28" s="38" t="s">
        <v>27</v>
      </c>
      <c r="D28" s="39">
        <v>26514</v>
      </c>
    </row>
    <row r="29" spans="1:4" ht="43.5" outlineLevel="1" thickBot="1">
      <c r="A29" s="44" t="s">
        <v>13</v>
      </c>
      <c r="B29" s="30">
        <f>SUM(B30:B62)</f>
        <v>136849.71999999997</v>
      </c>
      <c r="C29" s="9"/>
      <c r="D29" s="9"/>
    </row>
    <row r="30" spans="1:4" s="37" customFormat="1" ht="15.75" thickBot="1">
      <c r="A30" s="45" t="s">
        <v>87</v>
      </c>
      <c r="B30" s="39">
        <v>2428.17</v>
      </c>
      <c r="C30" s="38" t="s">
        <v>37</v>
      </c>
      <c r="D30" s="39">
        <v>2</v>
      </c>
    </row>
    <row r="31" spans="1:4" s="37" customFormat="1" ht="15.75" thickBot="1">
      <c r="A31" s="45" t="s">
        <v>88</v>
      </c>
      <c r="B31" s="39">
        <v>494.78</v>
      </c>
      <c r="C31" s="38" t="s">
        <v>37</v>
      </c>
      <c r="D31" s="39">
        <v>1</v>
      </c>
    </row>
    <row r="32" spans="1:4" s="37" customFormat="1" ht="15.75" thickBot="1">
      <c r="A32" s="45" t="s">
        <v>89</v>
      </c>
      <c r="B32" s="39">
        <v>420.56</v>
      </c>
      <c r="C32" s="38" t="s">
        <v>37</v>
      </c>
      <c r="D32" s="39">
        <v>1</v>
      </c>
    </row>
    <row r="33" spans="1:4" s="37" customFormat="1" ht="15.75" thickBot="1">
      <c r="A33" s="45" t="s">
        <v>90</v>
      </c>
      <c r="B33" s="39">
        <v>2466.36</v>
      </c>
      <c r="C33" s="38" t="s">
        <v>27</v>
      </c>
      <c r="D33" s="39">
        <v>5.5</v>
      </c>
    </row>
    <row r="34" spans="1:4" s="37" customFormat="1" ht="15.75" thickBot="1">
      <c r="A34" s="45" t="s">
        <v>91</v>
      </c>
      <c r="B34" s="39">
        <v>2773.72</v>
      </c>
      <c r="C34" s="38" t="s">
        <v>37</v>
      </c>
      <c r="D34" s="39">
        <v>1</v>
      </c>
    </row>
    <row r="35" spans="1:4" s="37" customFormat="1" ht="15.75" thickBot="1">
      <c r="A35" s="45" t="s">
        <v>106</v>
      </c>
      <c r="B35" s="39">
        <v>1032.8499999999999</v>
      </c>
      <c r="C35" s="38" t="s">
        <v>107</v>
      </c>
      <c r="D35" s="39">
        <v>1</v>
      </c>
    </row>
    <row r="36" spans="1:4" s="37" customFormat="1" ht="15.75" thickBot="1">
      <c r="A36" s="45" t="s">
        <v>108</v>
      </c>
      <c r="B36" s="39">
        <v>576.49</v>
      </c>
      <c r="C36" s="38" t="s">
        <v>37</v>
      </c>
      <c r="D36" s="39">
        <v>1</v>
      </c>
    </row>
    <row r="37" spans="1:4" s="37" customFormat="1" ht="15.75" thickBot="1">
      <c r="A37" s="45" t="s">
        <v>46</v>
      </c>
      <c r="B37" s="39">
        <v>2797.56</v>
      </c>
      <c r="C37" s="38" t="s">
        <v>37</v>
      </c>
      <c r="D37" s="39">
        <v>19</v>
      </c>
    </row>
    <row r="38" spans="1:4" s="37" customFormat="1" ht="15.75" thickBot="1">
      <c r="A38" s="45" t="s">
        <v>62</v>
      </c>
      <c r="B38" s="39">
        <v>209.55</v>
      </c>
      <c r="C38" s="38" t="s">
        <v>37</v>
      </c>
      <c r="D38" s="39">
        <v>1</v>
      </c>
    </row>
    <row r="39" spans="1:4" s="37" customFormat="1" ht="15.75" thickBot="1">
      <c r="A39" s="45" t="s">
        <v>63</v>
      </c>
      <c r="B39" s="39">
        <v>407.84</v>
      </c>
      <c r="C39" s="38" t="s">
        <v>37</v>
      </c>
      <c r="D39" s="39">
        <v>1</v>
      </c>
    </row>
    <row r="40" spans="1:4" s="37" customFormat="1" ht="15.75" thickBot="1">
      <c r="A40" s="45" t="s">
        <v>47</v>
      </c>
      <c r="B40" s="39">
        <v>230.61</v>
      </c>
      <c r="C40" s="38" t="s">
        <v>37</v>
      </c>
      <c r="D40" s="39">
        <v>1</v>
      </c>
    </row>
    <row r="41" spans="1:4" s="37" customFormat="1" ht="15.75" thickBot="1">
      <c r="A41" s="45" t="s">
        <v>64</v>
      </c>
      <c r="B41" s="39">
        <v>7838.4</v>
      </c>
      <c r="C41" s="38" t="s">
        <v>37</v>
      </c>
      <c r="D41" s="39">
        <v>16</v>
      </c>
    </row>
    <row r="42" spans="1:4" s="37" customFormat="1" ht="15.75" thickBot="1">
      <c r="A42" s="45" t="s">
        <v>66</v>
      </c>
      <c r="B42" s="39">
        <v>735.99</v>
      </c>
      <c r="C42" s="38" t="s">
        <v>37</v>
      </c>
      <c r="D42" s="39">
        <v>3</v>
      </c>
    </row>
    <row r="43" spans="1:4" s="37" customFormat="1" ht="15.75" thickBot="1">
      <c r="A43" s="45" t="s">
        <v>67</v>
      </c>
      <c r="B43" s="39">
        <v>4977.62</v>
      </c>
      <c r="C43" s="38" t="s">
        <v>37</v>
      </c>
      <c r="D43" s="39">
        <v>2</v>
      </c>
    </row>
    <row r="44" spans="1:4" s="37" customFormat="1" ht="15.75" thickBot="1">
      <c r="A44" s="45" t="s">
        <v>68</v>
      </c>
      <c r="B44" s="39">
        <v>16738</v>
      </c>
      <c r="C44" s="38" t="s">
        <v>37</v>
      </c>
      <c r="D44" s="39">
        <v>1</v>
      </c>
    </row>
    <row r="45" spans="1:4" s="37" customFormat="1" ht="15.75" thickBot="1">
      <c r="A45" s="45" t="s">
        <v>69</v>
      </c>
      <c r="B45" s="39">
        <v>578.48</v>
      </c>
      <c r="C45" s="38" t="s">
        <v>37</v>
      </c>
      <c r="D45" s="39">
        <v>7</v>
      </c>
    </row>
    <row r="46" spans="1:4" s="37" customFormat="1" ht="15.75" thickBot="1">
      <c r="A46" s="45" t="s">
        <v>48</v>
      </c>
      <c r="B46" s="39">
        <v>502.32</v>
      </c>
      <c r="C46" s="38" t="s">
        <v>37</v>
      </c>
      <c r="D46" s="39">
        <v>7</v>
      </c>
    </row>
    <row r="47" spans="1:4" s="37" customFormat="1" ht="15.75" thickBot="1">
      <c r="A47" s="45" t="s">
        <v>71</v>
      </c>
      <c r="B47" s="39">
        <v>5720.4</v>
      </c>
      <c r="C47" s="38" t="s">
        <v>37</v>
      </c>
      <c r="D47" s="39">
        <v>1</v>
      </c>
    </row>
    <row r="48" spans="1:4" s="37" customFormat="1" ht="15.75" thickBot="1">
      <c r="A48" s="45" t="s">
        <v>73</v>
      </c>
      <c r="B48" s="39">
        <v>5332.8</v>
      </c>
      <c r="C48" s="38" t="s">
        <v>37</v>
      </c>
      <c r="D48" s="39">
        <v>5</v>
      </c>
    </row>
    <row r="49" spans="1:4" s="37" customFormat="1" ht="15.75" thickBot="1">
      <c r="A49" s="45" t="s">
        <v>74</v>
      </c>
      <c r="B49" s="39">
        <v>385.59</v>
      </c>
      <c r="C49" s="38" t="s">
        <v>37</v>
      </c>
      <c r="D49" s="39">
        <v>1</v>
      </c>
    </row>
    <row r="50" spans="1:4" s="37" customFormat="1" ht="15.75" thickBot="1">
      <c r="A50" s="45" t="s">
        <v>77</v>
      </c>
      <c r="B50" s="39">
        <v>835.52</v>
      </c>
      <c r="C50" s="38" t="s">
        <v>59</v>
      </c>
      <c r="D50" s="39">
        <v>2</v>
      </c>
    </row>
    <row r="51" spans="1:4" s="37" customFormat="1" ht="15.75" thickBot="1">
      <c r="A51" s="45" t="s">
        <v>78</v>
      </c>
      <c r="B51" s="39">
        <v>196.2</v>
      </c>
      <c r="C51" s="38" t="s">
        <v>37</v>
      </c>
      <c r="D51" s="39">
        <v>1</v>
      </c>
    </row>
    <row r="52" spans="1:4" s="37" customFormat="1" ht="15.75" thickBot="1">
      <c r="A52" s="46" t="s">
        <v>79</v>
      </c>
      <c r="B52" s="39">
        <v>25457</v>
      </c>
      <c r="C52" s="38" t="s">
        <v>37</v>
      </c>
      <c r="D52" s="39">
        <v>1</v>
      </c>
    </row>
    <row r="53" spans="1:4" s="37" customFormat="1" ht="15.75" thickBot="1">
      <c r="A53" s="45" t="s">
        <v>82</v>
      </c>
      <c r="B53" s="39">
        <v>779.2</v>
      </c>
      <c r="C53" s="38" t="s">
        <v>37</v>
      </c>
      <c r="D53" s="39">
        <v>2</v>
      </c>
    </row>
    <row r="54" spans="1:4" s="37" customFormat="1" ht="15.75" thickBot="1">
      <c r="A54" s="45" t="s">
        <v>49</v>
      </c>
      <c r="B54" s="39">
        <v>13525.3</v>
      </c>
      <c r="C54" s="38" t="s">
        <v>29</v>
      </c>
      <c r="D54" s="39">
        <v>62</v>
      </c>
    </row>
    <row r="55" spans="1:4" s="37" customFormat="1" ht="15.75" thickBot="1">
      <c r="A55" s="45" t="s">
        <v>120</v>
      </c>
      <c r="B55" s="39">
        <v>4122.72</v>
      </c>
      <c r="C55" s="38" t="s">
        <v>37</v>
      </c>
      <c r="D55" s="39">
        <v>28</v>
      </c>
    </row>
    <row r="56" spans="1:4" s="37" customFormat="1" ht="15.75" thickBot="1">
      <c r="A56" s="45" t="s">
        <v>121</v>
      </c>
      <c r="B56" s="39">
        <v>10633.73</v>
      </c>
      <c r="C56" s="38" t="s">
        <v>37</v>
      </c>
      <c r="D56" s="39">
        <v>19</v>
      </c>
    </row>
    <row r="57" spans="1:4" s="37" customFormat="1" ht="15.75" thickBot="1">
      <c r="A57" s="45" t="s">
        <v>122</v>
      </c>
      <c r="B57" s="39">
        <v>489.66</v>
      </c>
      <c r="C57" s="38" t="s">
        <v>37</v>
      </c>
      <c r="D57" s="39">
        <v>1</v>
      </c>
    </row>
    <row r="58" spans="1:4" s="37" customFormat="1" ht="15.75" thickBot="1">
      <c r="A58" s="45" t="s">
        <v>123</v>
      </c>
      <c r="B58" s="39">
        <v>392.4</v>
      </c>
      <c r="C58" s="38" t="s">
        <v>37</v>
      </c>
      <c r="D58" s="39">
        <v>2</v>
      </c>
    </row>
    <row r="59" spans="1:4" s="37" customFormat="1" ht="15.75" thickBot="1">
      <c r="A59" s="45" t="s">
        <v>125</v>
      </c>
      <c r="B59" s="39">
        <v>1108.9000000000001</v>
      </c>
      <c r="C59" s="38" t="s">
        <v>37</v>
      </c>
      <c r="D59" s="39">
        <v>1</v>
      </c>
    </row>
    <row r="60" spans="1:4" s="37" customFormat="1" ht="15.75" thickBot="1">
      <c r="A60" s="45" t="s">
        <v>117</v>
      </c>
      <c r="B60" s="39">
        <v>1601.64</v>
      </c>
      <c r="C60" s="38" t="s">
        <v>27</v>
      </c>
      <c r="D60" s="39">
        <v>3</v>
      </c>
    </row>
    <row r="61" spans="1:4" s="37" customFormat="1" ht="15.75" thickBot="1">
      <c r="A61" s="45" t="s">
        <v>39</v>
      </c>
      <c r="B61" s="39">
        <v>232.36</v>
      </c>
      <c r="C61" s="38" t="s">
        <v>37</v>
      </c>
      <c r="D61" s="39">
        <v>1</v>
      </c>
    </row>
    <row r="62" spans="1:4" s="37" customFormat="1" ht="15.75" thickBot="1">
      <c r="A62" s="45" t="s">
        <v>86</v>
      </c>
      <c r="B62" s="39">
        <v>20827</v>
      </c>
      <c r="C62" s="38" t="s">
        <v>31</v>
      </c>
      <c r="D62" s="39">
        <v>1</v>
      </c>
    </row>
    <row r="63" spans="1:4" s="11" customFormat="1" ht="57.75" outlineLevel="2" thickBot="1">
      <c r="A63" s="44" t="s">
        <v>14</v>
      </c>
      <c r="B63" s="33">
        <f>SUM(B64:B94)</f>
        <v>132219.52000000002</v>
      </c>
      <c r="C63" s="12"/>
      <c r="D63" s="12"/>
    </row>
    <row r="64" spans="1:4" s="37" customFormat="1" ht="15.75" thickBot="1">
      <c r="A64" s="45" t="s">
        <v>40</v>
      </c>
      <c r="B64" s="39">
        <v>1117.43</v>
      </c>
      <c r="C64" s="38" t="s">
        <v>37</v>
      </c>
      <c r="D64" s="39">
        <v>1</v>
      </c>
    </row>
    <row r="65" spans="1:4" s="37" customFormat="1" ht="15.75" thickBot="1">
      <c r="A65" s="45" t="s">
        <v>33</v>
      </c>
      <c r="B65" s="39">
        <v>15064.63</v>
      </c>
      <c r="C65" s="38" t="s">
        <v>29</v>
      </c>
      <c r="D65" s="39">
        <v>37</v>
      </c>
    </row>
    <row r="66" spans="1:4" s="37" customFormat="1" ht="15.75" thickBot="1">
      <c r="A66" s="45" t="s">
        <v>33</v>
      </c>
      <c r="B66" s="39">
        <v>3902.08</v>
      </c>
      <c r="C66" s="38" t="s">
        <v>29</v>
      </c>
      <c r="D66" s="39">
        <v>28</v>
      </c>
    </row>
    <row r="67" spans="1:4" s="37" customFormat="1" ht="15.75" thickBot="1">
      <c r="A67" s="45" t="s">
        <v>33</v>
      </c>
      <c r="B67" s="39">
        <v>1321.7</v>
      </c>
      <c r="C67" s="38" t="s">
        <v>29</v>
      </c>
      <c r="D67" s="39">
        <v>2</v>
      </c>
    </row>
    <row r="68" spans="1:4" s="37" customFormat="1" ht="15.75" thickBot="1">
      <c r="A68" s="45" t="s">
        <v>80</v>
      </c>
      <c r="B68" s="39">
        <v>5969</v>
      </c>
      <c r="C68" s="38" t="s">
        <v>59</v>
      </c>
      <c r="D68" s="39">
        <v>1</v>
      </c>
    </row>
    <row r="69" spans="1:4" s="37" customFormat="1" ht="15.75" thickBot="1">
      <c r="A69" s="45" t="s">
        <v>81</v>
      </c>
      <c r="B69" s="39">
        <v>5760</v>
      </c>
      <c r="C69" s="38" t="s">
        <v>37</v>
      </c>
      <c r="D69" s="39">
        <v>1</v>
      </c>
    </row>
    <row r="70" spans="1:4" s="37" customFormat="1" ht="15.75" thickBot="1">
      <c r="A70" s="45" t="s">
        <v>83</v>
      </c>
      <c r="B70" s="39">
        <v>6959.83</v>
      </c>
      <c r="C70" s="38" t="s">
        <v>37</v>
      </c>
      <c r="D70" s="39">
        <v>1</v>
      </c>
    </row>
    <row r="71" spans="1:4" s="37" customFormat="1" ht="15.75" thickBot="1">
      <c r="A71" s="45" t="s">
        <v>84</v>
      </c>
      <c r="B71" s="39">
        <v>15846.72</v>
      </c>
      <c r="C71" s="38" t="s">
        <v>50</v>
      </c>
      <c r="D71" s="39">
        <v>6</v>
      </c>
    </row>
    <row r="72" spans="1:4" s="37" customFormat="1" ht="15.75" thickBot="1">
      <c r="A72" s="45" t="s">
        <v>58</v>
      </c>
      <c r="B72" s="39">
        <v>491.52</v>
      </c>
      <c r="C72" s="38" t="s">
        <v>59</v>
      </c>
      <c r="D72" s="39">
        <v>1</v>
      </c>
    </row>
    <row r="73" spans="1:4" s="37" customFormat="1" ht="15.75" thickBot="1">
      <c r="A73" s="45" t="s">
        <v>60</v>
      </c>
      <c r="B73" s="39">
        <v>2307.48</v>
      </c>
      <c r="C73" s="38" t="s">
        <v>28</v>
      </c>
      <c r="D73" s="39">
        <v>4</v>
      </c>
    </row>
    <row r="74" spans="1:4" s="37" customFormat="1" ht="15.75" thickBot="1">
      <c r="A74" s="45" t="s">
        <v>61</v>
      </c>
      <c r="B74" s="39">
        <v>227.97</v>
      </c>
      <c r="C74" s="38" t="s">
        <v>37</v>
      </c>
      <c r="D74" s="39">
        <v>1</v>
      </c>
    </row>
    <row r="75" spans="1:4" s="37" customFormat="1" ht="15.75" thickBot="1">
      <c r="A75" s="45" t="s">
        <v>35</v>
      </c>
      <c r="B75" s="39">
        <v>9641.5499999999993</v>
      </c>
      <c r="C75" s="38" t="s">
        <v>34</v>
      </c>
      <c r="D75" s="39">
        <v>17</v>
      </c>
    </row>
    <row r="76" spans="1:4" s="37" customFormat="1" ht="15.75" thickBot="1">
      <c r="A76" s="45" t="s">
        <v>72</v>
      </c>
      <c r="B76" s="39">
        <v>4140</v>
      </c>
      <c r="C76" s="38" t="s">
        <v>31</v>
      </c>
      <c r="D76" s="39">
        <v>6</v>
      </c>
    </row>
    <row r="77" spans="1:4" s="37" customFormat="1" ht="15.75" thickBot="1">
      <c r="A77" s="45" t="s">
        <v>38</v>
      </c>
      <c r="B77" s="39">
        <v>1686.96</v>
      </c>
      <c r="C77" s="38" t="s">
        <v>59</v>
      </c>
      <c r="D77" s="39">
        <v>2</v>
      </c>
    </row>
    <row r="78" spans="1:4" s="37" customFormat="1" ht="15.75" thickBot="1">
      <c r="A78" s="45" t="s">
        <v>38</v>
      </c>
      <c r="B78" s="39">
        <v>381.43</v>
      </c>
      <c r="C78" s="38" t="s">
        <v>31</v>
      </c>
      <c r="D78" s="39">
        <v>1</v>
      </c>
    </row>
    <row r="79" spans="1:4" s="37" customFormat="1" ht="15.75" thickBot="1">
      <c r="A79" s="45" t="s">
        <v>65</v>
      </c>
      <c r="B79" s="39">
        <v>1117</v>
      </c>
      <c r="C79" s="38" t="s">
        <v>37</v>
      </c>
      <c r="D79" s="39">
        <v>1</v>
      </c>
    </row>
    <row r="80" spans="1:4" s="37" customFormat="1" ht="15.75" thickBot="1">
      <c r="A80" s="45" t="s">
        <v>42</v>
      </c>
      <c r="B80" s="39">
        <v>20835</v>
      </c>
      <c r="C80" s="38" t="s">
        <v>28</v>
      </c>
      <c r="D80" s="39">
        <v>30</v>
      </c>
    </row>
    <row r="81" spans="1:4" s="37" customFormat="1" ht="15.75" thickBot="1">
      <c r="A81" s="45" t="s">
        <v>93</v>
      </c>
      <c r="B81" s="39">
        <v>4274.1000000000004</v>
      </c>
      <c r="C81" s="38" t="s">
        <v>37</v>
      </c>
      <c r="D81" s="39">
        <v>3</v>
      </c>
    </row>
    <row r="82" spans="1:4" s="37" customFormat="1" ht="15.75" thickBot="1">
      <c r="A82" s="45" t="s">
        <v>43</v>
      </c>
      <c r="B82" s="39">
        <v>609.99</v>
      </c>
      <c r="C82" s="38" t="s">
        <v>37</v>
      </c>
      <c r="D82" s="39">
        <v>1</v>
      </c>
    </row>
    <row r="83" spans="1:4" s="43" customFormat="1" ht="15.75" thickBot="1">
      <c r="A83" s="40" t="s">
        <v>70</v>
      </c>
      <c r="B83" s="41">
        <v>3583.34</v>
      </c>
      <c r="C83" s="42" t="s">
        <v>59</v>
      </c>
      <c r="D83" s="41">
        <v>1</v>
      </c>
    </row>
    <row r="84" spans="1:4" s="37" customFormat="1" ht="15.75" thickBot="1">
      <c r="A84" s="45" t="s">
        <v>44</v>
      </c>
      <c r="B84" s="39">
        <v>1083.27</v>
      </c>
      <c r="C84" s="38" t="s">
        <v>37</v>
      </c>
      <c r="D84" s="39">
        <v>1</v>
      </c>
    </row>
    <row r="85" spans="1:4" s="37" customFormat="1" ht="15.75" thickBot="1">
      <c r="A85" s="45" t="s">
        <v>110</v>
      </c>
      <c r="B85" s="39">
        <v>2002.42</v>
      </c>
      <c r="C85" s="38" t="s">
        <v>28</v>
      </c>
      <c r="D85" s="39">
        <v>1</v>
      </c>
    </row>
    <row r="86" spans="1:4" s="37" customFormat="1" ht="15.75" thickBot="1">
      <c r="A86" s="45" t="s">
        <v>32</v>
      </c>
      <c r="B86" s="39">
        <v>1708.88</v>
      </c>
      <c r="C86" s="38" t="s">
        <v>37</v>
      </c>
      <c r="D86" s="39">
        <v>4</v>
      </c>
    </row>
    <row r="87" spans="1:4" s="37" customFormat="1" ht="15.75" thickBot="1">
      <c r="A87" s="45" t="s">
        <v>32</v>
      </c>
      <c r="B87" s="39">
        <v>854.44</v>
      </c>
      <c r="C87" s="38" t="s">
        <v>37</v>
      </c>
      <c r="D87" s="39">
        <v>2</v>
      </c>
    </row>
    <row r="88" spans="1:4" s="37" customFormat="1" ht="15.75" thickBot="1">
      <c r="A88" s="45" t="s">
        <v>115</v>
      </c>
      <c r="B88" s="39">
        <v>1409.58</v>
      </c>
      <c r="C88" s="38" t="s">
        <v>116</v>
      </c>
      <c r="D88" s="39">
        <v>1</v>
      </c>
    </row>
    <row r="89" spans="1:4" s="37" customFormat="1" ht="15.75" thickBot="1">
      <c r="A89" s="45" t="s">
        <v>118</v>
      </c>
      <c r="B89" s="39">
        <v>7002.15</v>
      </c>
      <c r="C89" s="38" t="s">
        <v>37</v>
      </c>
      <c r="D89" s="39">
        <v>1</v>
      </c>
    </row>
    <row r="90" spans="1:4" s="37" customFormat="1" ht="15.75" thickBot="1">
      <c r="A90" s="45" t="s">
        <v>45</v>
      </c>
      <c r="B90" s="39">
        <v>319.55</v>
      </c>
      <c r="C90" s="38" t="s">
        <v>37</v>
      </c>
      <c r="D90" s="39">
        <v>1</v>
      </c>
    </row>
    <row r="91" spans="1:4" s="37" customFormat="1" ht="15.75" thickBot="1">
      <c r="A91" s="45" t="s">
        <v>124</v>
      </c>
      <c r="B91" s="39">
        <v>7531.6</v>
      </c>
      <c r="C91" s="38" t="s">
        <v>37</v>
      </c>
      <c r="D91" s="39">
        <v>8</v>
      </c>
    </row>
    <row r="92" spans="1:4" s="37" customFormat="1" ht="15.75" thickBot="1">
      <c r="A92" s="45" t="s">
        <v>127</v>
      </c>
      <c r="B92" s="39">
        <v>2984.68</v>
      </c>
      <c r="C92" s="38" t="s">
        <v>37</v>
      </c>
      <c r="D92" s="39">
        <v>2</v>
      </c>
    </row>
    <row r="93" spans="1:4" s="37" customFormat="1" ht="15.75" thickBot="1">
      <c r="A93" s="45" t="s">
        <v>85</v>
      </c>
      <c r="B93" s="39">
        <v>345.18</v>
      </c>
      <c r="C93" s="38" t="s">
        <v>29</v>
      </c>
      <c r="D93" s="39">
        <v>2</v>
      </c>
    </row>
    <row r="94" spans="1:4" s="37" customFormat="1" ht="15.75" thickBot="1">
      <c r="A94" s="45" t="s">
        <v>41</v>
      </c>
      <c r="B94" s="39">
        <v>1740.04</v>
      </c>
      <c r="C94" s="38" t="s">
        <v>37</v>
      </c>
      <c r="D94" s="39">
        <v>4</v>
      </c>
    </row>
    <row r="95" spans="1:4" s="11" customFormat="1" ht="28.5" outlineLevel="2">
      <c r="A95" s="44" t="s">
        <v>15</v>
      </c>
      <c r="B95" s="34">
        <v>0</v>
      </c>
      <c r="C95" s="12"/>
      <c r="D95" s="12"/>
    </row>
    <row r="96" spans="1:4" ht="28.5">
      <c r="A96" s="44" t="s">
        <v>16</v>
      </c>
      <c r="B96" s="31">
        <v>0</v>
      </c>
      <c r="C96" s="2"/>
      <c r="D96" s="1"/>
    </row>
    <row r="97" spans="1:4" ht="28.5">
      <c r="A97" s="44" t="s">
        <v>17</v>
      </c>
      <c r="B97" s="31">
        <v>0</v>
      </c>
      <c r="C97" s="2"/>
      <c r="D97" s="1"/>
    </row>
    <row r="98" spans="1:4" ht="29.25" thickBot="1">
      <c r="A98" s="44" t="s">
        <v>18</v>
      </c>
      <c r="B98" s="31">
        <f>B99</f>
        <v>551.84</v>
      </c>
      <c r="C98" s="2"/>
      <c r="D98" s="1"/>
    </row>
    <row r="99" spans="1:4" s="37" customFormat="1" ht="15.75" thickBot="1">
      <c r="A99" s="45" t="s">
        <v>112</v>
      </c>
      <c r="B99" s="39">
        <v>551.84</v>
      </c>
      <c r="C99" s="38" t="s">
        <v>27</v>
      </c>
      <c r="D99" s="39">
        <v>2</v>
      </c>
    </row>
    <row r="100" spans="1:4" ht="29.25" thickBot="1">
      <c r="A100" s="44" t="s">
        <v>19</v>
      </c>
      <c r="B100" s="31">
        <f>SUM(B101:B102)</f>
        <v>13919.85</v>
      </c>
      <c r="C100" s="2"/>
      <c r="D100" s="1"/>
    </row>
    <row r="101" spans="1:4" s="37" customFormat="1" ht="15.75" thickBot="1">
      <c r="A101" s="45" t="s">
        <v>96</v>
      </c>
      <c r="B101" s="39">
        <v>6628.5</v>
      </c>
      <c r="C101" s="38" t="s">
        <v>27</v>
      </c>
      <c r="D101" s="39">
        <v>26514</v>
      </c>
    </row>
    <row r="102" spans="1:4" s="37" customFormat="1" ht="15.75" thickBot="1">
      <c r="A102" s="45" t="s">
        <v>97</v>
      </c>
      <c r="B102" s="39">
        <v>7291.35</v>
      </c>
      <c r="C102" s="38" t="s">
        <v>27</v>
      </c>
      <c r="D102" s="39">
        <v>26514</v>
      </c>
    </row>
    <row r="103" spans="1:4" ht="29.25" thickBot="1">
      <c r="A103" s="44" t="s">
        <v>20</v>
      </c>
      <c r="B103" s="31">
        <f>SUM(B104:B105)</f>
        <v>52179.55</v>
      </c>
      <c r="C103" s="2"/>
      <c r="D103" s="1"/>
    </row>
    <row r="104" spans="1:4" s="37" customFormat="1" ht="15.75" thickBot="1">
      <c r="A104" s="45" t="s">
        <v>94</v>
      </c>
      <c r="B104" s="39">
        <v>25453.439999999999</v>
      </c>
      <c r="C104" s="38" t="s">
        <v>27</v>
      </c>
      <c r="D104" s="39">
        <v>26514</v>
      </c>
    </row>
    <row r="105" spans="1:4" s="37" customFormat="1" ht="15.75" thickBot="1">
      <c r="A105" s="45" t="s">
        <v>95</v>
      </c>
      <c r="B105" s="39">
        <v>26726.11</v>
      </c>
      <c r="C105" s="38" t="s">
        <v>27</v>
      </c>
      <c r="D105" s="39">
        <v>26514</v>
      </c>
    </row>
    <row r="106" spans="1:4" ht="43.5" thickBot="1">
      <c r="A106" s="44" t="s">
        <v>21</v>
      </c>
      <c r="B106" s="31">
        <f>B107</f>
        <v>2081.64</v>
      </c>
      <c r="C106" s="2"/>
      <c r="D106" s="1"/>
    </row>
    <row r="107" spans="1:4" s="37" customFormat="1" ht="15.75" thickBot="1">
      <c r="A107" s="45" t="s">
        <v>56</v>
      </c>
      <c r="B107" s="39">
        <v>2081.64</v>
      </c>
      <c r="C107" s="38" t="s">
        <v>27</v>
      </c>
      <c r="D107" s="39">
        <v>1254</v>
      </c>
    </row>
    <row r="108" spans="1:4" ht="57.75" thickBot="1">
      <c r="A108" s="44" t="s">
        <v>22</v>
      </c>
      <c r="B108" s="31">
        <f>SUM(B109:B120)</f>
        <v>163343.58000000005</v>
      </c>
      <c r="C108" s="2"/>
      <c r="D108" s="1"/>
    </row>
    <row r="109" spans="1:4" s="37" customFormat="1" ht="15.75" thickBot="1">
      <c r="A109" s="45" t="s">
        <v>100</v>
      </c>
      <c r="B109" s="39">
        <v>72913.5</v>
      </c>
      <c r="C109" s="38" t="s">
        <v>27</v>
      </c>
      <c r="D109" s="39">
        <v>26514</v>
      </c>
    </row>
    <row r="110" spans="1:4" s="37" customFormat="1" ht="15.75" thickBot="1">
      <c r="A110" s="45" t="s">
        <v>101</v>
      </c>
      <c r="B110" s="39">
        <v>44110.42</v>
      </c>
      <c r="C110" s="38" t="s">
        <v>27</v>
      </c>
      <c r="D110" s="39">
        <v>14625.47</v>
      </c>
    </row>
    <row r="111" spans="1:4" s="37" customFormat="1" ht="15.75" thickBot="1">
      <c r="A111" s="45" t="s">
        <v>75</v>
      </c>
      <c r="B111" s="39">
        <v>450.74</v>
      </c>
      <c r="C111" s="38" t="s">
        <v>27</v>
      </c>
      <c r="D111" s="39">
        <v>26514</v>
      </c>
    </row>
    <row r="112" spans="1:4" s="37" customFormat="1" ht="15.75" thickBot="1">
      <c r="A112" s="45" t="s">
        <v>76</v>
      </c>
      <c r="B112" s="39">
        <v>450.74</v>
      </c>
      <c r="C112" s="38" t="s">
        <v>27</v>
      </c>
      <c r="D112" s="39">
        <v>26514</v>
      </c>
    </row>
    <row r="113" spans="1:4" s="37" customFormat="1" ht="15.75" thickBot="1">
      <c r="A113" s="45" t="s">
        <v>57</v>
      </c>
      <c r="B113" s="39">
        <v>987.82</v>
      </c>
      <c r="C113" s="38" t="s">
        <v>37</v>
      </c>
      <c r="D113" s="39">
        <v>1</v>
      </c>
    </row>
    <row r="114" spans="1:4" s="37" customFormat="1" ht="15.75" thickBot="1">
      <c r="A114" s="45" t="s">
        <v>104</v>
      </c>
      <c r="B114" s="39">
        <v>2576.64</v>
      </c>
      <c r="C114" s="38" t="s">
        <v>37</v>
      </c>
      <c r="D114" s="39">
        <v>2</v>
      </c>
    </row>
    <row r="115" spans="1:4" s="37" customFormat="1" ht="15.75" thickBot="1">
      <c r="A115" s="45" t="s">
        <v>105</v>
      </c>
      <c r="B115" s="39">
        <v>1142.83</v>
      </c>
      <c r="C115" s="38" t="s">
        <v>37</v>
      </c>
      <c r="D115" s="39">
        <v>1</v>
      </c>
    </row>
    <row r="116" spans="1:4" s="37" customFormat="1" ht="15.75" thickBot="1">
      <c r="A116" s="45" t="s">
        <v>109</v>
      </c>
      <c r="B116" s="39">
        <v>1367.46</v>
      </c>
      <c r="C116" s="38" t="s">
        <v>37</v>
      </c>
      <c r="D116" s="39">
        <v>1</v>
      </c>
    </row>
    <row r="117" spans="1:4" s="37" customFormat="1" ht="15.75" thickBot="1">
      <c r="A117" s="45" t="s">
        <v>111</v>
      </c>
      <c r="B117" s="39">
        <v>1529.41</v>
      </c>
      <c r="C117" s="38" t="s">
        <v>37</v>
      </c>
      <c r="D117" s="39">
        <v>1</v>
      </c>
    </row>
    <row r="118" spans="1:4" s="37" customFormat="1" ht="15.75" thickBot="1">
      <c r="A118" s="45" t="s">
        <v>92</v>
      </c>
      <c r="B118" s="39">
        <v>17053.099999999999</v>
      </c>
      <c r="C118" s="38" t="s">
        <v>37</v>
      </c>
      <c r="D118" s="39">
        <v>10</v>
      </c>
    </row>
    <row r="119" spans="1:4" s="37" customFormat="1" ht="15.75" thickBot="1">
      <c r="A119" s="45" t="s">
        <v>52</v>
      </c>
      <c r="B119" s="39">
        <v>12836.45</v>
      </c>
      <c r="C119" s="38" t="s">
        <v>53</v>
      </c>
      <c r="D119" s="39">
        <v>5</v>
      </c>
    </row>
    <row r="120" spans="1:4" s="37" customFormat="1" ht="15.75" thickBot="1">
      <c r="A120" s="45" t="s">
        <v>126</v>
      </c>
      <c r="B120" s="39">
        <v>7924.47</v>
      </c>
      <c r="C120" s="38" t="s">
        <v>37</v>
      </c>
      <c r="D120" s="39">
        <v>3</v>
      </c>
    </row>
    <row r="121" spans="1:4">
      <c r="A121" s="44" t="s">
        <v>137</v>
      </c>
      <c r="B121" s="30">
        <f>B122+B123</f>
        <v>26507.75</v>
      </c>
      <c r="C121" s="2"/>
      <c r="D121" s="1"/>
    </row>
    <row r="122" spans="1:4" ht="45">
      <c r="A122" s="19" t="s">
        <v>4</v>
      </c>
      <c r="B122" s="35">
        <f>D122*12*5</f>
        <v>5940</v>
      </c>
      <c r="C122" s="3" t="s">
        <v>3</v>
      </c>
      <c r="D122" s="3">
        <v>99</v>
      </c>
    </row>
    <row r="123" spans="1:4">
      <c r="A123" s="20" t="s">
        <v>30</v>
      </c>
      <c r="B123" s="35">
        <v>20567.75</v>
      </c>
      <c r="C123" s="3"/>
      <c r="D123" s="3"/>
    </row>
    <row r="124" spans="1:4">
      <c r="A124" s="44" t="s">
        <v>133</v>
      </c>
      <c r="B124" s="36">
        <f>B14+B17+B20+B22+B29+B63+B98+B100+B103+B106+B1037+B108+B96+B95</f>
        <v>861338.36</v>
      </c>
      <c r="C124" s="14" t="s">
        <v>23</v>
      </c>
      <c r="D124" s="1"/>
    </row>
    <row r="125" spans="1:4">
      <c r="A125" s="44" t="s">
        <v>134</v>
      </c>
      <c r="B125" s="30">
        <f>B124*1.2+B121</f>
        <v>1060113.7819999999</v>
      </c>
      <c r="C125" s="14" t="s">
        <v>23</v>
      </c>
      <c r="D125" s="1"/>
    </row>
    <row r="126" spans="1:4">
      <c r="A126" s="44" t="s">
        <v>135</v>
      </c>
      <c r="B126" s="30">
        <f>B6+B9-B125+B4</f>
        <v>677901.63600000041</v>
      </c>
      <c r="C126" s="14" t="s">
        <v>23</v>
      </c>
      <c r="D126" s="1"/>
    </row>
  </sheetData>
  <mergeCells count="4">
    <mergeCell ref="A1:D1"/>
    <mergeCell ref="A13:D13"/>
    <mergeCell ref="B2:D2"/>
    <mergeCell ref="A5:D5"/>
  </mergeCells>
  <hyperlinks>
    <hyperlink ref="C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2019-02-14T05:35:59Z</cp:lastPrinted>
  <dcterms:created xsi:type="dcterms:W3CDTF">2016-03-18T02:51:51Z</dcterms:created>
  <dcterms:modified xsi:type="dcterms:W3CDTF">2022-02-16T06:56:09Z</dcterms:modified>
</cp:coreProperties>
</file>