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селенгин.15" sheetId="1" r:id="rId1"/>
  </sheets>
  <definedNames>
    <definedName name="_xlnm.Print_Area" localSheetId="0">селенгин.15!$A$1:$D$89</definedName>
  </definedNames>
  <calcPr calcId="125725"/>
</workbook>
</file>

<file path=xl/calcChain.xml><?xml version="1.0" encoding="utf-8"?>
<calcChain xmlns="http://schemas.openxmlformats.org/spreadsheetml/2006/main">
  <c r="B9" i="1"/>
  <c r="B78" l="1"/>
  <c r="B46"/>
  <c r="B27"/>
  <c r="B8" l="1"/>
  <c r="B77"/>
  <c r="B74"/>
  <c r="B20"/>
  <c r="B16"/>
  <c r="B13"/>
  <c r="B10"/>
  <c r="B71"/>
  <c r="B83"/>
  <c r="B11" l="1"/>
  <c r="B86"/>
  <c r="B87" l="1"/>
  <c r="B88" l="1"/>
  <c r="B89" s="1"/>
</calcChain>
</file>

<file path=xl/sharedStrings.xml><?xml version="1.0" encoding="utf-8"?>
<sst xmlns="http://schemas.openxmlformats.org/spreadsheetml/2006/main" count="162" uniqueCount="106">
  <si>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</si>
  <si>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</si>
  <si>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</si>
  <si>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</si>
  <si>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</si>
  <si>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</si>
  <si>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</si>
  <si>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</si>
  <si>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</si>
  <si>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</si>
  <si>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</si>
  <si>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</si>
  <si>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</si>
  <si>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</si>
  <si>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</si>
  <si>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</si>
  <si>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</si>
  <si>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</si>
  <si>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</si>
  <si>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</si>
  <si>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</si>
  <si>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</si>
  <si>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</si>
  <si>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</si>
  <si>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</si>
  <si>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</si>
  <si>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Селенгинская, д. 15</t>
  </si>
  <si>
    <t>1.Расходы по снятию показаний с ИПУ по электроэнергии</t>
  </si>
  <si>
    <t>кол-во показаний</t>
  </si>
  <si>
    <t>Старшие по дому</t>
  </si>
  <si>
    <t>Доходы по дому:</t>
  </si>
  <si>
    <t>Выезд а/машины по заявке</t>
  </si>
  <si>
    <t>выезд</t>
  </si>
  <si>
    <t>1 стояк</t>
  </si>
  <si>
    <t>Замена электрической лампы накаливания</t>
  </si>
  <si>
    <t>шт.</t>
  </si>
  <si>
    <t>руб.</t>
  </si>
  <si>
    <t>Осмотр подвала</t>
  </si>
  <si>
    <t>Отключение отопления</t>
  </si>
  <si>
    <t>Вывод  воды с подвала для хоз. нужд</t>
  </si>
  <si>
    <t>Герметизация примыканий отбойников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</si>
  <si>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</si>
  <si>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</si>
  <si>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</si>
  <si>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</si>
  <si>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</si>
  <si>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калачей на водоподогревателе</t>
  </si>
  <si>
    <t>Замена перехода КНС</t>
  </si>
  <si>
    <t>Замена части стояка ГВС, ХВС</t>
  </si>
  <si>
    <t>метр</t>
  </si>
  <si>
    <t>Замена части стояка отопления</t>
  </si>
  <si>
    <t>1 кв.</t>
  </si>
  <si>
    <t>Замена электропатрона с материалами при открытой арматуре</t>
  </si>
  <si>
    <t>Замеры давления воды</t>
  </si>
  <si>
    <t>квартира</t>
  </si>
  <si>
    <t>Запуск системы отопления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</si>
  <si>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</si>
  <si>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</si>
  <si>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электросчетчика</t>
  </si>
  <si>
    <t>Очистка канализационной сети</t>
  </si>
  <si>
    <t>Покраска и теплоизоляция розливов и тепл. узлов, ул. Селенгинская, д.</t>
  </si>
  <si>
    <t>Промывка водоподогревателя</t>
  </si>
  <si>
    <t>Промывка канализационного выпуска</t>
  </si>
  <si>
    <t>подъезд</t>
  </si>
  <si>
    <t>Ремонт двери</t>
  </si>
  <si>
    <t>Ремонт короба в подъезде</t>
  </si>
  <si>
    <t>Ремонт кровли</t>
  </si>
  <si>
    <t>Ремонт фасада, Селенгинская, 15</t>
  </si>
  <si>
    <t>Сброс воздуха со стояков отопления с использованием а/м газель</t>
  </si>
  <si>
    <t>Смена вентиля до 20 мм</t>
  </si>
  <si>
    <t>Смена вентиля, д.32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</si>
  <si>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</si>
  <si>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</si>
  <si>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</si>
  <si>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</si>
  <si>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</si>
  <si>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</si>
  <si>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</si>
  <si>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</si>
  <si>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</si>
  <si>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</si>
  <si>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пружины</t>
  </si>
  <si>
    <t>Устранение свищей хомутами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</si>
  <si>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</si>
  <si>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</si>
  <si>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Частичный ремонт подъезда. ул. Селенгинская, д.15</t>
  </si>
  <si>
    <t>Чистка водоподогревателя</t>
  </si>
  <si>
    <t>Чистка врезки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</si>
  <si>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</si>
  <si>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</si>
  <si>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</si>
  <si>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</si>
  <si>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изготовление и установка сничек на металлическую дверь</t>
  </si>
  <si>
    <t>исполнение заявок не связанных с ремонтом</t>
  </si>
  <si>
    <t>установка светильника с датчиком на движение</t>
  </si>
  <si>
    <t>установка циркуляционного насоса на розлив ГВС</t>
  </si>
  <si>
    <t>Начальное сальдо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</si>
  <si>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</si>
  <si>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</si>
  <si>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</si>
  <si>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</si>
  <si>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</si>
  <si>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</si>
  <si>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</si>
  <si>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</si>
  <si>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Конечное сальдо с учетом дебиторской задолженности (переплаты)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</si>
</sst>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4" fillId="0" borderId="2" xfId="3" applyFont="1" applyFill="1" applyBorder="1" applyAlignment="1"/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12" fillId="0" borderId="2" xfId="3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2" fillId="0" borderId="2" xfId="3" applyFont="1" applyFill="1" applyBorder="1" applyAlignment="1">
      <alignment vertical="center"/>
    </xf>
    <xf numFmtId="0" fontId="2" fillId="0" borderId="2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65" fontId="13" fillId="0" borderId="2" xfId="0" applyNumberFormat="1" applyFont="1" applyBorder="1"/>
    <xf numFmtId="49" fontId="2" fillId="0" borderId="4" xfId="0" applyNumberFormat="1" applyFont="1" applyFill="1" applyBorder="1"/>
    <xf numFmtId="165" fontId="2" fillId="0" borderId="4" xfId="0" applyNumberFormat="1" applyFont="1" applyFill="1" applyBorder="1"/>
    <xf numFmtId="0" fontId="2" fillId="0" borderId="0" xfId="0" applyFont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topLeftCell="A73" workbookViewId="0">
      <selection activeCell="F86" sqref="F86"/>
    </sheetView>
  </sheetViews>
  <sheetFormatPr defaultRowHeight="15" outlineLevelRow="1"/>
  <cols>
    <col min="1" max="1" width="64.7109375" style="11" customWidth="1"/>
    <col min="2" max="2" width="20.42578125" style="18" customWidth="1"/>
    <col min="3" max="3" width="12.140625" style="3" customWidth="1"/>
    <col min="4" max="4" width="15.85546875" style="2" customWidth="1"/>
    <col min="5" max="5" width="0" style="1" hidden="1" customWidth="1"/>
    <col min="6" max="6" width="14.5703125" style="1" customWidth="1"/>
    <col min="7" max="16384" width="9.140625" style="1"/>
  </cols>
  <sheetData>
    <row r="1" spans="1:4" s="13" customFormat="1" ht="66.75" customHeight="1">
      <c r="A1" s="35" t="s">
        <v>6</v>
      </c>
      <c r="B1" s="35"/>
      <c r="C1" s="35"/>
      <c r="D1" s="35"/>
    </row>
    <row r="2" spans="1:4" s="13" customFormat="1" ht="15.75">
      <c r="A2" s="14" t="s">
        <v>26</v>
      </c>
      <c r="B2" s="37" t="s">
        <v>97</v>
      </c>
      <c r="C2" s="37"/>
      <c r="D2" s="15"/>
    </row>
    <row r="3" spans="1:4" ht="57">
      <c r="A3" s="19" t="s">
        <v>2</v>
      </c>
      <c r="B3" s="20" t="s">
        <v>25</v>
      </c>
      <c r="C3" s="21" t="s">
        <v>0</v>
      </c>
      <c r="D3" s="33" t="s">
        <v>1</v>
      </c>
    </row>
    <row r="4" spans="1:4">
      <c r="A4" s="34" t="s">
        <v>96</v>
      </c>
      <c r="B4" s="20">
        <v>803487.73159999994</v>
      </c>
      <c r="C4" s="21"/>
      <c r="D4" s="33"/>
    </row>
    <row r="5" spans="1:4">
      <c r="A5" s="41" t="s">
        <v>30</v>
      </c>
      <c r="B5" s="42"/>
      <c r="C5" s="38"/>
      <c r="D5" s="39"/>
    </row>
    <row r="6" spans="1:4">
      <c r="A6" s="19" t="s">
        <v>98</v>
      </c>
      <c r="B6" s="43">
        <v>348439.2</v>
      </c>
      <c r="C6" s="40" t="s">
        <v>36</v>
      </c>
      <c r="D6" s="22"/>
    </row>
    <row r="7" spans="1:4">
      <c r="A7" s="19" t="s">
        <v>99</v>
      </c>
      <c r="B7" s="43">
        <v>312768</v>
      </c>
      <c r="C7" s="40" t="s">
        <v>36</v>
      </c>
      <c r="D7" s="22"/>
    </row>
    <row r="8" spans="1:4">
      <c r="A8" s="19" t="s">
        <v>100</v>
      </c>
      <c r="B8" s="20">
        <f>B7-B6</f>
        <v>-35671.200000000012</v>
      </c>
      <c r="C8" s="40" t="s">
        <v>36</v>
      </c>
      <c r="D8" s="22"/>
    </row>
    <row r="9" spans="1:4">
      <c r="A9" s="19" t="s">
        <v>7</v>
      </c>
      <c r="B9" s="20">
        <f>B10</f>
        <v>10157.76</v>
      </c>
      <c r="C9" s="40" t="s">
        <v>36</v>
      </c>
      <c r="D9" s="22"/>
    </row>
    <row r="10" spans="1:4">
      <c r="A10" s="28" t="s">
        <v>8</v>
      </c>
      <c r="B10" s="26">
        <f>450*12+396.48*12</f>
        <v>10157.76</v>
      </c>
      <c r="C10" s="6" t="s">
        <v>36</v>
      </c>
      <c r="D10" s="24"/>
    </row>
    <row r="11" spans="1:4">
      <c r="A11" s="23" t="s">
        <v>101</v>
      </c>
      <c r="B11" s="25">
        <f>B6+B9-B10</f>
        <v>348439.2</v>
      </c>
      <c r="C11" s="6" t="s">
        <v>36</v>
      </c>
      <c r="D11" s="24"/>
    </row>
    <row r="12" spans="1:4">
      <c r="A12" s="36" t="s">
        <v>9</v>
      </c>
      <c r="B12" s="36"/>
      <c r="C12" s="36"/>
      <c r="D12" s="36"/>
    </row>
    <row r="13" spans="1:4" ht="15.75" thickBot="1">
      <c r="A13" s="7" t="s">
        <v>10</v>
      </c>
      <c r="B13" s="16">
        <f>B14+B15</f>
        <v>65763.539999999994</v>
      </c>
      <c r="C13" s="6"/>
      <c r="D13" s="5"/>
    </row>
    <row r="14" spans="1:4" s="46" customFormat="1" ht="15.75" thickBot="1">
      <c r="A14" s="44" t="s">
        <v>79</v>
      </c>
      <c r="B14" s="45">
        <v>31913.52</v>
      </c>
      <c r="C14" s="44" t="s">
        <v>4</v>
      </c>
      <c r="D14" s="45">
        <v>7746</v>
      </c>
    </row>
    <row r="15" spans="1:4" s="46" customFormat="1" ht="15.75" thickBot="1">
      <c r="A15" s="44" t="s">
        <v>80</v>
      </c>
      <c r="B15" s="45">
        <v>33850.019999999997</v>
      </c>
      <c r="C15" s="44" t="s">
        <v>4</v>
      </c>
      <c r="D15" s="45">
        <v>7746</v>
      </c>
    </row>
    <row r="16" spans="1:4" ht="29.25" thickBot="1">
      <c r="A16" s="7" t="s">
        <v>11</v>
      </c>
      <c r="B16" s="16">
        <f>B18+B17</f>
        <v>30403.08</v>
      </c>
      <c r="C16" s="6"/>
      <c r="D16" s="5"/>
    </row>
    <row r="17" spans="1:4" s="46" customFormat="1" ht="15.75" thickBot="1">
      <c r="A17" s="44" t="s">
        <v>75</v>
      </c>
      <c r="B17" s="45">
        <v>14717.4</v>
      </c>
      <c r="C17" s="44" t="s">
        <v>4</v>
      </c>
      <c r="D17" s="45">
        <v>7746</v>
      </c>
    </row>
    <row r="18" spans="1:4" s="46" customFormat="1" ht="15.75" thickBot="1">
      <c r="A18" s="44" t="s">
        <v>76</v>
      </c>
      <c r="B18" s="45">
        <v>15685.68</v>
      </c>
      <c r="C18" s="44" t="s">
        <v>4</v>
      </c>
      <c r="D18" s="45">
        <v>7746</v>
      </c>
    </row>
    <row r="19" spans="1:4">
      <c r="A19" s="7" t="s">
        <v>12</v>
      </c>
      <c r="B19" s="16">
        <v>0</v>
      </c>
      <c r="C19" s="8"/>
      <c r="D19" s="9"/>
    </row>
    <row r="20" spans="1:4" ht="43.5" thickBot="1">
      <c r="A20" s="7" t="s">
        <v>13</v>
      </c>
      <c r="B20" s="16">
        <f>SUM(B21:B26)</f>
        <v>4544.32</v>
      </c>
      <c r="C20" s="6"/>
      <c r="D20" s="5"/>
    </row>
    <row r="21" spans="1:4" s="46" customFormat="1" ht="15.75" thickBot="1">
      <c r="A21" s="44" t="s">
        <v>41</v>
      </c>
      <c r="B21" s="45">
        <v>129.1</v>
      </c>
      <c r="C21" s="44" t="s">
        <v>4</v>
      </c>
      <c r="D21" s="45">
        <v>1291</v>
      </c>
    </row>
    <row r="22" spans="1:4" s="46" customFormat="1" ht="15.75" thickBot="1">
      <c r="A22" s="44" t="s">
        <v>42</v>
      </c>
      <c r="B22" s="45">
        <v>774.6</v>
      </c>
      <c r="C22" s="44" t="s">
        <v>4</v>
      </c>
      <c r="D22" s="45">
        <v>7746</v>
      </c>
    </row>
    <row r="23" spans="1:4" s="46" customFormat="1" ht="15.75" thickBot="1">
      <c r="A23" s="44" t="s">
        <v>83</v>
      </c>
      <c r="B23" s="45">
        <v>697.14</v>
      </c>
      <c r="C23" s="44" t="s">
        <v>4</v>
      </c>
      <c r="D23" s="45">
        <v>7746</v>
      </c>
    </row>
    <row r="24" spans="1:4" s="46" customFormat="1" ht="15.75" thickBot="1">
      <c r="A24" s="44" t="s">
        <v>84</v>
      </c>
      <c r="B24" s="45">
        <v>116.19</v>
      </c>
      <c r="C24" s="44" t="s">
        <v>4</v>
      </c>
      <c r="D24" s="45">
        <v>1291</v>
      </c>
    </row>
    <row r="25" spans="1:4" s="46" customFormat="1" ht="15.75" thickBot="1">
      <c r="A25" s="44" t="s">
        <v>89</v>
      </c>
      <c r="B25" s="45">
        <v>2478.7199999999998</v>
      </c>
      <c r="C25" s="44" t="s">
        <v>4</v>
      </c>
      <c r="D25" s="45">
        <v>7746</v>
      </c>
    </row>
    <row r="26" spans="1:4" s="46" customFormat="1" ht="15.75" thickBot="1">
      <c r="A26" s="44" t="s">
        <v>90</v>
      </c>
      <c r="B26" s="45">
        <v>348.57</v>
      </c>
      <c r="C26" s="44" t="s">
        <v>4</v>
      </c>
      <c r="D26" s="45">
        <v>1291</v>
      </c>
    </row>
    <row r="27" spans="1:4" ht="43.5" outlineLevel="1" thickBot="1">
      <c r="A27" s="7" t="s">
        <v>14</v>
      </c>
      <c r="B27" s="17">
        <f>SUM(B28:B45)</f>
        <v>63535.33</v>
      </c>
      <c r="C27" s="12"/>
      <c r="D27" s="12"/>
    </row>
    <row r="28" spans="1:4" s="46" customFormat="1" ht="15.75" thickBot="1">
      <c r="A28" s="44" t="s">
        <v>64</v>
      </c>
      <c r="B28" s="45">
        <v>214.17</v>
      </c>
      <c r="C28" s="44" t="s">
        <v>35</v>
      </c>
      <c r="D28" s="45">
        <v>1</v>
      </c>
    </row>
    <row r="29" spans="1:4" s="46" customFormat="1" ht="15.75" thickBot="1">
      <c r="A29" s="44" t="s">
        <v>65</v>
      </c>
      <c r="B29" s="45">
        <v>420.56</v>
      </c>
      <c r="C29" s="44" t="s">
        <v>35</v>
      </c>
      <c r="D29" s="45">
        <v>1</v>
      </c>
    </row>
    <row r="30" spans="1:4" s="46" customFormat="1" ht="15.75" thickBot="1">
      <c r="A30" s="44" t="s">
        <v>66</v>
      </c>
      <c r="B30" s="45">
        <v>1345.29</v>
      </c>
      <c r="C30" s="44" t="s">
        <v>4</v>
      </c>
      <c r="D30" s="45">
        <v>3</v>
      </c>
    </row>
    <row r="31" spans="1:4" s="46" customFormat="1" ht="15.75" thickBot="1">
      <c r="A31" s="44" t="s">
        <v>67</v>
      </c>
      <c r="B31" s="45">
        <v>29033.34</v>
      </c>
      <c r="C31" s="44" t="s">
        <v>44</v>
      </c>
      <c r="D31" s="45">
        <v>1</v>
      </c>
    </row>
    <row r="32" spans="1:4" s="46" customFormat="1" ht="15.75" thickBot="1">
      <c r="A32" s="44" t="s">
        <v>68</v>
      </c>
      <c r="B32" s="45">
        <v>6945</v>
      </c>
      <c r="C32" s="44" t="s">
        <v>33</v>
      </c>
      <c r="D32" s="45">
        <v>10</v>
      </c>
    </row>
    <row r="33" spans="1:5" s="46" customFormat="1" ht="15.75" thickBot="1">
      <c r="A33" s="44" t="s">
        <v>69</v>
      </c>
      <c r="B33" s="45">
        <v>609.99</v>
      </c>
      <c r="C33" s="44" t="s">
        <v>35</v>
      </c>
      <c r="D33" s="45">
        <v>1</v>
      </c>
    </row>
    <row r="34" spans="1:5" s="46" customFormat="1" ht="15.75" thickBot="1">
      <c r="A34" s="44" t="s">
        <v>70</v>
      </c>
      <c r="B34" s="45">
        <v>1908.82</v>
      </c>
      <c r="C34" s="44" t="s">
        <v>35</v>
      </c>
      <c r="D34" s="45">
        <v>2</v>
      </c>
    </row>
    <row r="35" spans="1:5" s="46" customFormat="1" ht="15.75" thickBot="1">
      <c r="A35" s="44" t="s">
        <v>91</v>
      </c>
      <c r="B35" s="45">
        <v>147.24</v>
      </c>
      <c r="C35" s="44" t="s">
        <v>35</v>
      </c>
      <c r="D35" s="45">
        <v>1</v>
      </c>
    </row>
    <row r="36" spans="1:5" s="46" customFormat="1" ht="15.75" thickBot="1">
      <c r="A36" s="44" t="s">
        <v>92</v>
      </c>
      <c r="B36" s="45">
        <v>582.9</v>
      </c>
      <c r="C36" s="44" t="s">
        <v>35</v>
      </c>
      <c r="D36" s="45">
        <v>1</v>
      </c>
    </row>
    <row r="37" spans="1:5" s="46" customFormat="1" ht="15.75" thickBot="1">
      <c r="A37" s="44" t="s">
        <v>93</v>
      </c>
      <c r="B37" s="45">
        <v>3917.69</v>
      </c>
      <c r="C37" s="44" t="s">
        <v>35</v>
      </c>
      <c r="D37" s="45">
        <v>7</v>
      </c>
    </row>
    <row r="38" spans="1:5" s="46" customFormat="1" ht="15.75" thickBot="1">
      <c r="A38" s="44" t="s">
        <v>94</v>
      </c>
      <c r="B38" s="45">
        <v>1108.9000000000001</v>
      </c>
      <c r="C38" s="44" t="s">
        <v>35</v>
      </c>
      <c r="D38" s="45">
        <v>1</v>
      </c>
    </row>
    <row r="39" spans="1:5" s="46" customFormat="1" ht="15.75" thickBot="1">
      <c r="A39" s="44" t="s">
        <v>81</v>
      </c>
      <c r="B39" s="45">
        <v>714.34</v>
      </c>
      <c r="C39" s="44" t="s">
        <v>35</v>
      </c>
      <c r="D39" s="45">
        <v>2</v>
      </c>
    </row>
    <row r="40" spans="1:5" s="46" customFormat="1" ht="15.75" thickBot="1">
      <c r="A40" s="44" t="s">
        <v>85</v>
      </c>
      <c r="B40" s="45">
        <v>10695</v>
      </c>
      <c r="C40" s="44" t="s">
        <v>44</v>
      </c>
      <c r="D40" s="45">
        <v>1</v>
      </c>
    </row>
    <row r="41" spans="1:5" s="46" customFormat="1" ht="15.75" thickBot="1">
      <c r="A41" s="44" t="s">
        <v>34</v>
      </c>
      <c r="B41" s="45">
        <v>79.400000000000006</v>
      </c>
      <c r="C41" s="44" t="s">
        <v>35</v>
      </c>
      <c r="D41" s="45">
        <v>1</v>
      </c>
    </row>
    <row r="42" spans="1:5" s="46" customFormat="1" ht="15.75" thickBot="1">
      <c r="A42" s="44" t="s">
        <v>52</v>
      </c>
      <c r="B42" s="45">
        <v>230.61</v>
      </c>
      <c r="C42" s="44" t="s">
        <v>35</v>
      </c>
      <c r="D42" s="45">
        <v>1</v>
      </c>
    </row>
    <row r="43" spans="1:5" s="46" customFormat="1" ht="15.75" thickBot="1">
      <c r="A43" s="44" t="s">
        <v>53</v>
      </c>
      <c r="B43" s="45">
        <v>647.72</v>
      </c>
      <c r="C43" s="44" t="s">
        <v>54</v>
      </c>
      <c r="D43" s="45">
        <v>2</v>
      </c>
    </row>
    <row r="44" spans="1:5" s="46" customFormat="1" ht="15.75" thickBot="1">
      <c r="A44" s="44" t="s">
        <v>40</v>
      </c>
      <c r="B44" s="45">
        <v>4738.16</v>
      </c>
      <c r="C44" s="44" t="s">
        <v>5</v>
      </c>
      <c r="D44" s="45">
        <v>8</v>
      </c>
    </row>
    <row r="45" spans="1:5" s="46" customFormat="1" ht="15.75" thickBot="1">
      <c r="A45" s="44" t="s">
        <v>58</v>
      </c>
      <c r="B45" s="45">
        <v>196.2</v>
      </c>
      <c r="C45" s="44" t="s">
        <v>35</v>
      </c>
      <c r="D45" s="45">
        <v>1</v>
      </c>
    </row>
    <row r="46" spans="1:5" ht="43.5" thickBot="1">
      <c r="A46" s="7" t="s">
        <v>15</v>
      </c>
      <c r="B46" s="16">
        <f>SUM(B47:B66)</f>
        <v>172245.16999999998</v>
      </c>
      <c r="C46" s="6"/>
      <c r="D46" s="5"/>
      <c r="E46" s="10" t="s">
        <v>3</v>
      </c>
    </row>
    <row r="47" spans="1:5" s="46" customFormat="1" ht="15.75" thickBot="1">
      <c r="A47" s="44" t="s">
        <v>43</v>
      </c>
      <c r="B47" s="45">
        <v>491.52</v>
      </c>
      <c r="C47" s="44" t="s">
        <v>44</v>
      </c>
      <c r="D47" s="45">
        <v>1</v>
      </c>
    </row>
    <row r="48" spans="1:5" s="46" customFormat="1" ht="15.75" thickBot="1">
      <c r="A48" s="44" t="s">
        <v>45</v>
      </c>
      <c r="B48" s="45">
        <v>2307.48</v>
      </c>
      <c r="C48" s="44" t="s">
        <v>33</v>
      </c>
      <c r="D48" s="45">
        <v>4</v>
      </c>
    </row>
    <row r="49" spans="1:4" s="46" customFormat="1" ht="15.75" thickBot="1">
      <c r="A49" s="44" t="s">
        <v>46</v>
      </c>
      <c r="B49" s="45">
        <v>99114.3</v>
      </c>
      <c r="C49" s="44" t="s">
        <v>35</v>
      </c>
      <c r="D49" s="45">
        <v>6</v>
      </c>
    </row>
    <row r="50" spans="1:4" s="46" customFormat="1" ht="15.75" thickBot="1">
      <c r="A50" s="44" t="s">
        <v>47</v>
      </c>
      <c r="B50" s="45">
        <v>1526.3</v>
      </c>
      <c r="C50" s="44" t="s">
        <v>35</v>
      </c>
      <c r="D50" s="45">
        <v>1</v>
      </c>
    </row>
    <row r="51" spans="1:4" s="46" customFormat="1" ht="15.75" thickBot="1">
      <c r="A51" s="44" t="s">
        <v>48</v>
      </c>
      <c r="B51" s="45">
        <v>2182.31</v>
      </c>
      <c r="C51" s="44" t="s">
        <v>49</v>
      </c>
      <c r="D51" s="45">
        <v>1</v>
      </c>
    </row>
    <row r="52" spans="1:4" s="46" customFormat="1" ht="15.75" thickBot="1">
      <c r="A52" s="44" t="s">
        <v>50</v>
      </c>
      <c r="B52" s="45">
        <v>1263.27</v>
      </c>
      <c r="C52" s="44" t="s">
        <v>51</v>
      </c>
      <c r="D52" s="45">
        <v>1</v>
      </c>
    </row>
    <row r="53" spans="1:4" s="46" customFormat="1" ht="15.75" thickBot="1">
      <c r="A53" s="44" t="s">
        <v>38</v>
      </c>
      <c r="B53" s="45">
        <v>1117.43</v>
      </c>
      <c r="C53" s="44" t="s">
        <v>35</v>
      </c>
      <c r="D53" s="45">
        <v>1</v>
      </c>
    </row>
    <row r="54" spans="1:4" s="46" customFormat="1" ht="15.75" thickBot="1">
      <c r="A54" s="44" t="s">
        <v>59</v>
      </c>
      <c r="B54" s="45">
        <v>3484</v>
      </c>
      <c r="C54" s="44" t="s">
        <v>5</v>
      </c>
      <c r="D54" s="45">
        <v>25</v>
      </c>
    </row>
    <row r="55" spans="1:4" s="46" customFormat="1" ht="15.75" thickBot="1">
      <c r="A55" s="44" t="s">
        <v>60</v>
      </c>
      <c r="B55" s="45">
        <v>18644</v>
      </c>
      <c r="C55" s="44" t="s">
        <v>35</v>
      </c>
      <c r="D55" s="45">
        <v>1</v>
      </c>
    </row>
    <row r="56" spans="1:4" s="46" customFormat="1" ht="15.75" thickBot="1">
      <c r="A56" s="44" t="s">
        <v>61</v>
      </c>
      <c r="B56" s="45">
        <v>6959.83</v>
      </c>
      <c r="C56" s="44" t="s">
        <v>35</v>
      </c>
      <c r="D56" s="45">
        <v>1</v>
      </c>
    </row>
    <row r="57" spans="1:4" s="46" customFormat="1" ht="15.75" thickBot="1">
      <c r="A57" s="44" t="s">
        <v>62</v>
      </c>
      <c r="B57" s="45">
        <v>2641.12</v>
      </c>
      <c r="C57" s="44" t="s">
        <v>63</v>
      </c>
      <c r="D57" s="45">
        <v>1</v>
      </c>
    </row>
    <row r="58" spans="1:4" s="46" customFormat="1" ht="15.75" thickBot="1">
      <c r="A58" s="44" t="s">
        <v>86</v>
      </c>
      <c r="B58" s="45">
        <v>7002.15</v>
      </c>
      <c r="C58" s="44" t="s">
        <v>35</v>
      </c>
      <c r="D58" s="45">
        <v>1</v>
      </c>
    </row>
    <row r="59" spans="1:4" s="46" customFormat="1" ht="15.75" thickBot="1">
      <c r="A59" s="44" t="s">
        <v>87</v>
      </c>
      <c r="B59" s="45">
        <v>1492.34</v>
      </c>
      <c r="C59" s="44" t="s">
        <v>35</v>
      </c>
      <c r="D59" s="45">
        <v>1</v>
      </c>
    </row>
    <row r="60" spans="1:4" s="46" customFormat="1" ht="15.75" thickBot="1">
      <c r="A60" s="44" t="s">
        <v>88</v>
      </c>
      <c r="B60" s="45">
        <v>639.1</v>
      </c>
      <c r="C60" s="44" t="s">
        <v>35</v>
      </c>
      <c r="D60" s="45">
        <v>2</v>
      </c>
    </row>
    <row r="61" spans="1:4" s="46" customFormat="1" ht="15.75" thickBot="1">
      <c r="A61" s="44" t="s">
        <v>82</v>
      </c>
      <c r="B61" s="45">
        <v>427.22</v>
      </c>
      <c r="C61" s="44" t="s">
        <v>35</v>
      </c>
      <c r="D61" s="45">
        <v>1</v>
      </c>
    </row>
    <row r="62" spans="1:4" s="46" customFormat="1" ht="15.75" thickBot="1">
      <c r="A62" s="44" t="s">
        <v>95</v>
      </c>
      <c r="B62" s="45">
        <v>12034.05</v>
      </c>
      <c r="C62" s="44" t="s">
        <v>35</v>
      </c>
      <c r="D62" s="45">
        <v>1</v>
      </c>
    </row>
    <row r="63" spans="1:4" s="46" customFormat="1" ht="15.75" thickBot="1">
      <c r="A63" s="44" t="s">
        <v>39</v>
      </c>
      <c r="B63" s="45">
        <v>2152.4699999999998</v>
      </c>
      <c r="C63" s="44" t="s">
        <v>35</v>
      </c>
      <c r="D63" s="45">
        <v>1</v>
      </c>
    </row>
    <row r="64" spans="1:4" s="46" customFormat="1" ht="15.75" thickBot="1">
      <c r="A64" s="44" t="s">
        <v>31</v>
      </c>
      <c r="B64" s="45">
        <v>6805.8</v>
      </c>
      <c r="C64" s="44" t="s">
        <v>32</v>
      </c>
      <c r="D64" s="45">
        <v>12</v>
      </c>
    </row>
    <row r="65" spans="1:4" s="46" customFormat="1" ht="15.75" thickBot="1">
      <c r="A65" s="44" t="s">
        <v>55</v>
      </c>
      <c r="B65" s="45">
        <v>1117</v>
      </c>
      <c r="C65" s="44" t="s">
        <v>35</v>
      </c>
      <c r="D65" s="45">
        <v>1</v>
      </c>
    </row>
    <row r="66" spans="1:4" s="46" customFormat="1" ht="15.75" thickBot="1">
      <c r="A66" s="44" t="s">
        <v>37</v>
      </c>
      <c r="B66" s="45">
        <v>843.48</v>
      </c>
      <c r="C66" s="44" t="s">
        <v>44</v>
      </c>
      <c r="D66" s="45">
        <v>1</v>
      </c>
    </row>
    <row r="67" spans="1:4" ht="28.5">
      <c r="A67" s="7" t="s">
        <v>16</v>
      </c>
      <c r="B67" s="16">
        <v>0</v>
      </c>
      <c r="C67" s="6"/>
      <c r="D67" s="5"/>
    </row>
    <row r="68" spans="1:4" ht="28.5">
      <c r="A68" s="7" t="s">
        <v>17</v>
      </c>
      <c r="B68" s="16">
        <v>0</v>
      </c>
      <c r="C68" s="6"/>
      <c r="D68" s="5"/>
    </row>
    <row r="69" spans="1:4" ht="28.5">
      <c r="A69" s="7" t="s">
        <v>18</v>
      </c>
      <c r="B69" s="16">
        <v>0</v>
      </c>
      <c r="C69" s="6"/>
      <c r="D69" s="5"/>
    </row>
    <row r="70" spans="1:4" ht="28.5">
      <c r="A70" s="7" t="s">
        <v>19</v>
      </c>
      <c r="B70" s="16">
        <v>0</v>
      </c>
      <c r="C70" s="6"/>
      <c r="D70" s="5"/>
    </row>
    <row r="71" spans="1:4" ht="29.25" thickBot="1">
      <c r="A71" s="7" t="s">
        <v>20</v>
      </c>
      <c r="B71" s="16">
        <f>B72+B73</f>
        <v>4066.65</v>
      </c>
      <c r="C71" s="6"/>
      <c r="D71" s="5"/>
    </row>
    <row r="72" spans="1:4" s="46" customFormat="1" ht="15.75" thickBot="1">
      <c r="A72" s="44" t="s">
        <v>73</v>
      </c>
      <c r="B72" s="45">
        <v>1936.5</v>
      </c>
      <c r="C72" s="44" t="s">
        <v>4</v>
      </c>
      <c r="D72" s="45">
        <v>7746</v>
      </c>
    </row>
    <row r="73" spans="1:4" s="46" customFormat="1" ht="15.75" thickBot="1">
      <c r="A73" s="44" t="s">
        <v>74</v>
      </c>
      <c r="B73" s="45">
        <v>2130.15</v>
      </c>
      <c r="C73" s="44" t="s">
        <v>4</v>
      </c>
      <c r="D73" s="45">
        <v>7746</v>
      </c>
    </row>
    <row r="74" spans="1:4" ht="29.25" thickBot="1">
      <c r="A74" s="7" t="s">
        <v>21</v>
      </c>
      <c r="B74" s="16">
        <f>B75+B76</f>
        <v>15244.130000000001</v>
      </c>
      <c r="C74" s="6"/>
      <c r="D74" s="5"/>
    </row>
    <row r="75" spans="1:4" s="46" customFormat="1" ht="15.75" thickBot="1">
      <c r="A75" s="44" t="s">
        <v>71</v>
      </c>
      <c r="B75" s="45">
        <v>7436.16</v>
      </c>
      <c r="C75" s="44" t="s">
        <v>4</v>
      </c>
      <c r="D75" s="45">
        <v>7746</v>
      </c>
    </row>
    <row r="76" spans="1:4" s="46" customFormat="1" ht="15.75" thickBot="1">
      <c r="A76" s="44" t="s">
        <v>72</v>
      </c>
      <c r="B76" s="45">
        <v>7807.97</v>
      </c>
      <c r="C76" s="44" t="s">
        <v>4</v>
      </c>
      <c r="D76" s="45">
        <v>7746</v>
      </c>
    </row>
    <row r="77" spans="1:4" ht="42.75">
      <c r="A77" s="7" t="s">
        <v>22</v>
      </c>
      <c r="B77" s="16">
        <f>0</f>
        <v>0</v>
      </c>
      <c r="C77" s="6"/>
      <c r="D77" s="5"/>
    </row>
    <row r="78" spans="1:4" ht="57.75" thickBot="1">
      <c r="A78" s="7" t="s">
        <v>23</v>
      </c>
      <c r="B78" s="16">
        <f>SUM(B79:B82)</f>
        <v>40123.32</v>
      </c>
      <c r="C78" s="6"/>
      <c r="D78" s="5"/>
    </row>
    <row r="79" spans="1:4" s="46" customFormat="1" ht="15.75" thickBot="1">
      <c r="A79" s="44" t="s">
        <v>56</v>
      </c>
      <c r="B79" s="45">
        <v>131.68</v>
      </c>
      <c r="C79" s="44" t="s">
        <v>4</v>
      </c>
      <c r="D79" s="45">
        <v>7746</v>
      </c>
    </row>
    <row r="80" spans="1:4" s="46" customFormat="1" ht="15.75" thickBot="1">
      <c r="A80" s="44" t="s">
        <v>57</v>
      </c>
      <c r="B80" s="45">
        <v>131.68</v>
      </c>
      <c r="C80" s="44" t="s">
        <v>4</v>
      </c>
      <c r="D80" s="45">
        <v>7746</v>
      </c>
    </row>
    <row r="81" spans="1:4" s="46" customFormat="1" ht="15.75" thickBot="1">
      <c r="A81" s="44" t="s">
        <v>77</v>
      </c>
      <c r="B81" s="45">
        <v>21301.5</v>
      </c>
      <c r="C81" s="44" t="s">
        <v>4</v>
      </c>
      <c r="D81" s="45">
        <v>7746</v>
      </c>
    </row>
    <row r="82" spans="1:4" s="46" customFormat="1" ht="15.75" thickBot="1">
      <c r="A82" s="44" t="s">
        <v>78</v>
      </c>
      <c r="B82" s="45">
        <v>18558.46</v>
      </c>
      <c r="C82" s="44" t="s">
        <v>4</v>
      </c>
      <c r="D82" s="45">
        <v>6153.33</v>
      </c>
    </row>
    <row r="83" spans="1:4">
      <c r="A83" s="7" t="s">
        <v>24</v>
      </c>
      <c r="B83" s="16">
        <f>B84+B85</f>
        <v>30100.379999999997</v>
      </c>
      <c r="C83" s="6"/>
      <c r="D83" s="5"/>
    </row>
    <row r="84" spans="1:4" ht="30">
      <c r="A84" s="31" t="s">
        <v>27</v>
      </c>
      <c r="B84" s="29">
        <v>0</v>
      </c>
      <c r="C84" s="32" t="s">
        <v>28</v>
      </c>
      <c r="D84" s="30">
        <v>0</v>
      </c>
    </row>
    <row r="85" spans="1:4">
      <c r="A85" s="1" t="s">
        <v>29</v>
      </c>
      <c r="B85" s="29">
        <v>30100.379999999997</v>
      </c>
      <c r="C85" s="32" t="s">
        <v>36</v>
      </c>
      <c r="D85" s="30"/>
    </row>
    <row r="86" spans="1:4">
      <c r="A86" s="4" t="s">
        <v>102</v>
      </c>
      <c r="B86" s="16">
        <f>B13+B16+B19+B20+B27+B46+B67+B68+B69+B70+B71+B74+B77+B78</f>
        <v>395925.54000000004</v>
      </c>
      <c r="C86" s="32" t="s">
        <v>36</v>
      </c>
      <c r="D86" s="5"/>
    </row>
    <row r="87" spans="1:4">
      <c r="A87" s="4" t="s">
        <v>103</v>
      </c>
      <c r="B87" s="16">
        <f>B86*1.2+B83</f>
        <v>505211.02800000005</v>
      </c>
      <c r="C87" s="32" t="s">
        <v>36</v>
      </c>
      <c r="D87" s="5"/>
    </row>
    <row r="88" spans="1:4">
      <c r="A88" s="4" t="s">
        <v>104</v>
      </c>
      <c r="B88" s="16">
        <f>B6+B9-B87+B4</f>
        <v>656873.66359999985</v>
      </c>
      <c r="C88" s="32" t="s">
        <v>36</v>
      </c>
      <c r="D88" s="5"/>
    </row>
    <row r="89" spans="1:4" ht="28.5">
      <c r="A89" s="7" t="s">
        <v>105</v>
      </c>
      <c r="B89" s="16">
        <f>B88+B8</f>
        <v>621202.4635999999</v>
      </c>
      <c r="C89" s="32" t="s">
        <v>36</v>
      </c>
      <c r="D89" s="27"/>
    </row>
  </sheetData>
  <mergeCells count="4">
    <mergeCell ref="A1:D1"/>
    <mergeCell ref="A12:D12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селенгин.15</vt:lpstr>
      <vt:lpstr>селенгин.15!Область_печати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2019-02-28T01:26:35Z</cp:lastPrinted>
  <dcterms:created xsi:type="dcterms:W3CDTF">2016-03-18T02:51:51Z</dcterms:created>
  <dcterms:modified xsi:type="dcterms:W3CDTF">2022-02-16T07:28:21Z</dcterms:modified>
</cp:coreProperties>
</file>